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0 ЗАСЕДАНИЯ\16-МС 14.10.2020 42-54\РЕШЕНИЯ\"/>
    </mc:Choice>
  </mc:AlternateContent>
  <xr:revisionPtr revIDLastSave="0" documentId="8_{64A39A6D-ECD3-4E39-B483-138A949DC02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Роспись" sheetId="16" r:id="rId1"/>
    <sheet name="Лист13" sheetId="32" state="hidden" r:id="rId2"/>
    <sheet name="Ассигнования" sheetId="33" state="hidden" r:id="rId3"/>
  </sheets>
  <definedNames>
    <definedName name="_FilterDatabase" localSheetId="0" hidden="1">Роспись!$F$14:$M$156</definedName>
    <definedName name="_xlnm._FilterDatabase" localSheetId="0" hidden="1">Роспись!$G$14:$M$155</definedName>
    <definedName name="Print_Titles" localSheetId="0">Роспись!$14:$14</definedName>
    <definedName name="_xlnm.Print_Titles" localSheetId="0">Роспись!$14:$14</definedName>
    <definedName name="Имя_ГРБС" localSheetId="0">Роспись!$R$9:$R$13</definedName>
  </definedNames>
  <calcPr calcId="191029"/>
</workbook>
</file>

<file path=xl/calcChain.xml><?xml version="1.0" encoding="utf-8"?>
<calcChain xmlns="http://schemas.openxmlformats.org/spreadsheetml/2006/main">
  <c r="M153" i="16" l="1"/>
  <c r="M152" i="16" s="1"/>
  <c r="L153" i="16"/>
  <c r="L152" i="16" s="1"/>
  <c r="M150" i="16"/>
  <c r="M149" i="16" s="1"/>
  <c r="M148" i="16" s="1"/>
  <c r="M147" i="16" s="1"/>
  <c r="L150" i="16"/>
  <c r="L149" i="16" s="1"/>
  <c r="M145" i="16"/>
  <c r="M144" i="16" s="1"/>
  <c r="M143" i="16" s="1"/>
  <c r="M142" i="16" s="1"/>
  <c r="L145" i="16"/>
  <c r="L144" i="16" s="1"/>
  <c r="L143" i="16" s="1"/>
  <c r="L142" i="16" s="1"/>
  <c r="M140" i="16"/>
  <c r="M139" i="16" s="1"/>
  <c r="L140" i="16"/>
  <c r="L139" i="16" s="1"/>
  <c r="M137" i="16"/>
  <c r="M136" i="16" s="1"/>
  <c r="L137" i="16"/>
  <c r="L136" i="16" s="1"/>
  <c r="M133" i="16"/>
  <c r="M132" i="16" s="1"/>
  <c r="M131" i="16" s="1"/>
  <c r="L133" i="16"/>
  <c r="L132" i="16" s="1"/>
  <c r="L131" i="16" s="1"/>
  <c r="M128" i="16"/>
  <c r="M127" i="16" s="1"/>
  <c r="M126" i="16" s="1"/>
  <c r="M125" i="16" s="1"/>
  <c r="L128" i="16"/>
  <c r="L127" i="16" s="1"/>
  <c r="L126" i="16" s="1"/>
  <c r="L125" i="16" s="1"/>
  <c r="M123" i="16"/>
  <c r="M122" i="16" s="1"/>
  <c r="L123" i="16"/>
  <c r="L122" i="16" s="1"/>
  <c r="M120" i="16"/>
  <c r="M119" i="16" s="1"/>
  <c r="L120" i="16"/>
  <c r="L119" i="16" s="1"/>
  <c r="M116" i="16"/>
  <c r="M115" i="16" s="1"/>
  <c r="M114" i="16" s="1"/>
  <c r="L116" i="16"/>
  <c r="L115" i="16" s="1"/>
  <c r="L114" i="16" s="1"/>
  <c r="M111" i="16"/>
  <c r="M110" i="16" s="1"/>
  <c r="M109" i="16" s="1"/>
  <c r="M108" i="16" s="1"/>
  <c r="L111" i="16"/>
  <c r="L110" i="16" s="1"/>
  <c r="L109" i="16" s="1"/>
  <c r="L108" i="16" s="1"/>
  <c r="M104" i="16"/>
  <c r="L104" i="16"/>
  <c r="M106" i="16"/>
  <c r="L106" i="16"/>
  <c r="M99" i="16"/>
  <c r="M98" i="16" s="1"/>
  <c r="M97" i="16" s="1"/>
  <c r="M96" i="16" s="1"/>
  <c r="L99" i="16"/>
  <c r="L97" i="16" s="1"/>
  <c r="L96" i="16" s="1"/>
  <c r="M94" i="16"/>
  <c r="L94" i="16"/>
  <c r="L93" i="16" s="1"/>
  <c r="L92" i="16" s="1"/>
  <c r="L91" i="16" s="1"/>
  <c r="L89" i="16"/>
  <c r="L88" i="16" s="1"/>
  <c r="M86" i="16"/>
  <c r="M85" i="16" s="1"/>
  <c r="L86" i="16"/>
  <c r="L85" i="16" s="1"/>
  <c r="M83" i="16"/>
  <c r="L83" i="16"/>
  <c r="L82" i="16" s="1"/>
  <c r="M80" i="16"/>
  <c r="M79" i="16" s="1"/>
  <c r="L80" i="16"/>
  <c r="L79" i="16" s="1"/>
  <c r="M76" i="16"/>
  <c r="M75" i="16" s="1"/>
  <c r="M74" i="16" s="1"/>
  <c r="L76" i="16"/>
  <c r="L75" i="16" s="1"/>
  <c r="L74" i="16" s="1"/>
  <c r="M69" i="16"/>
  <c r="M72" i="16"/>
  <c r="L72" i="16"/>
  <c r="L69" i="16"/>
  <c r="M64" i="16"/>
  <c r="L64" i="16"/>
  <c r="M62" i="16"/>
  <c r="L62" i="16"/>
  <c r="M59" i="16"/>
  <c r="L59" i="16"/>
  <c r="M55" i="16"/>
  <c r="M54" i="16" s="1"/>
  <c r="L55" i="16"/>
  <c r="L54" i="16" s="1"/>
  <c r="M49" i="16"/>
  <c r="M48" i="16" s="1"/>
  <c r="L49" i="16"/>
  <c r="L48" i="16" s="1"/>
  <c r="M46" i="16"/>
  <c r="L46" i="16"/>
  <c r="M43" i="16"/>
  <c r="L43" i="16"/>
  <c r="M37" i="16"/>
  <c r="M36" i="16" s="1"/>
  <c r="L37" i="16"/>
  <c r="L36" i="16" s="1"/>
  <c r="M34" i="16"/>
  <c r="L34" i="16"/>
  <c r="M31" i="16"/>
  <c r="L31" i="16"/>
  <c r="M28" i="16"/>
  <c r="M27" i="16" s="1"/>
  <c r="L28" i="16"/>
  <c r="L27" i="16" s="1"/>
  <c r="M24" i="16"/>
  <c r="M23" i="16" s="1"/>
  <c r="L24" i="16"/>
  <c r="L23" i="16" s="1"/>
  <c r="M19" i="16"/>
  <c r="M18" i="16" s="1"/>
  <c r="M17" i="16" s="1"/>
  <c r="L19" i="16"/>
  <c r="L18" i="16" s="1"/>
  <c r="L17" i="16" s="1"/>
  <c r="L148" i="16" l="1"/>
  <c r="L147" i="16" s="1"/>
  <c r="L118" i="16"/>
  <c r="L113" i="16" s="1"/>
  <c r="M118" i="16"/>
  <c r="M113" i="16" s="1"/>
  <c r="L135" i="16"/>
  <c r="L130" i="16" s="1"/>
  <c r="M135" i="16"/>
  <c r="M130" i="16" s="1"/>
  <c r="L58" i="16"/>
  <c r="L53" i="16" s="1"/>
  <c r="L52" i="16" s="1"/>
  <c r="L103" i="16"/>
  <c r="L102" i="16" s="1"/>
  <c r="L101" i="16" s="1"/>
  <c r="M103" i="16"/>
  <c r="M102" i="16" s="1"/>
  <c r="M101" i="16" s="1"/>
  <c r="M58" i="16"/>
  <c r="L78" i="16"/>
  <c r="L98" i="16"/>
  <c r="L68" i="16"/>
  <c r="M68" i="16"/>
  <c r="M30" i="16"/>
  <c r="M22" i="16" s="1"/>
  <c r="M16" i="16" s="1"/>
  <c r="M15" i="16" s="1"/>
  <c r="L30" i="16"/>
  <c r="L22" i="16" s="1"/>
  <c r="L16" i="16" s="1"/>
  <c r="L15" i="16" s="1"/>
  <c r="L42" i="16"/>
  <c r="L41" i="16" s="1"/>
  <c r="L40" i="16" s="1"/>
  <c r="L39" i="16" s="1"/>
  <c r="M42" i="16"/>
  <c r="M41" i="16" s="1"/>
  <c r="M40" i="16" s="1"/>
  <c r="M39" i="16" s="1"/>
  <c r="L51" i="16" l="1"/>
  <c r="M53" i="16"/>
  <c r="L155" i="16"/>
  <c r="M82" i="16"/>
  <c r="M89" i="16"/>
  <c r="M88" i="16" s="1"/>
  <c r="M78" i="16" l="1"/>
  <c r="M52" i="16" s="1"/>
  <c r="L86" i="33" l="1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M93" i="16"/>
  <c r="M92" i="16" s="1"/>
  <c r="M91" i="16" s="1"/>
  <c r="M51" i="16" s="1"/>
  <c r="M155" i="16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<sst xmlns="http://schemas.openxmlformats.org/spreadsheetml/2006/main" count="764" uniqueCount="178">
  <si>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</si>
  <si>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</si>
  <si>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</si>
  <si>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</si>
  <si>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</si>
  <si>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</si>
  <si>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</si>
  <si>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</si>
  <si>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</si>
  <si>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</si>
  <si>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</si>
  <si>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</si>
  <si>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</si>
  <si>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>Депутаты, осуществляющие свою деятельность на постоянной основе</t>
  </si>
  <si>
    <t>Депутаты, осуществляющие свою деятельность на непостоянной основе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</si>
  <si>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</si>
  <si>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</si>
  <si>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</si>
  <si>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</si>
  <si>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</si>
  <si>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</si>
  <si>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</si>
  <si>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</si>
  <si>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</si>
  <si>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</si>
  <si>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</si>
  <si>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</si>
  <si>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</si>
  <si>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</si>
  <si>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</si>
  <si>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</si>
  <si>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Обеспечение деятельности муниципальной информационной службы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</si>
  <si>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</si>
  <si>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</si>
  <si>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</si>
  <si>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</si>
  <si>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</si>
  <si>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</si>
  <si>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</si>
  <si>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</si>
  <si>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</si>
  <si>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</si>
  <si>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</si>
  <si>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</si>
  <si>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</si>
  <si>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</si>
  <si>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</si>
  <si>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</si>
  <si>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</si>
  <si>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</si>
  <si>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Местной администрации</t>
  </si>
  <si>
    <t>Муниципального Совета</t>
  </si>
  <si>
    <t>Избирательной комиссии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</si>
  <si>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</si>
  <si>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</si>
  <si>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</si>
  <si>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</si>
  <si>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</si>
  <si>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</si>
  <si>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Расходы на создание условий для развития на территории муниципального образования массовой физкультуры и спорта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</si>
  <si>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</si>
  <si>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</si>
  <si>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</si>
  <si>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 xml:space="preserve">Организация и проведении досуговых мероприятий для жителей муниципального образования </t>
  </si>
  <si>
    <t>Меры социальной поддержки населения по публичным нормативным обязательствам</t>
  </si>
  <si>
    <t>Резервные средства</t>
  </si>
  <si>
    <t>Уплата налога на имущество организаций и земельного налога</t>
  </si>
  <si>
    <t>Участие во временном трудоустройстве несовершеннолетних граждан (14 - 18 лет), безработных граждан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</si>
  <si>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</si>
  <si>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</si>
  <si>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</si>
  <si>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</si>
  <si>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</si>
  <si>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</si>
  <si>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</si>
  <si>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</si>
  <si>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</si>
  <si>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</si>
  <si>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</si>
  <si>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</si>
  <si>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</si>
  <si>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</si>
  <si>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</si>
  <si>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</si>
  <si>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</si>
  <si>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</si>
  <si>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</si>
  <si>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</si>
  <si>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</si>
  <si>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</si>
  <si>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</si>
  <si>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</si>
  <si>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</si>
  <si>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</si>
  <si>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</si>
  <si>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</si>
  <si>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</si>
  <si>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</si>
  <si>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</si>
  <si>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</si>
  <si>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</si>
  <si>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</si>
  <si>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</si>
  <si>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</si>
  <si>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</si>
  <si>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</si>
  <si>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</si>
  <si>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</si>
  <si>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</si>
  <si>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</si>
  <si>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Организационно-воспитательная работа с молодежью</t>
  </si>
  <si>
    <t>00200 0001 0</t>
  </si>
  <si>
    <t>00200 0002 1</t>
  </si>
  <si>
    <t>00200 0002 2</t>
  </si>
  <si>
    <t>00200 0002 3</t>
  </si>
  <si>
    <t>00200 0003 1</t>
  </si>
  <si>
    <t>00200 0003 2</t>
  </si>
  <si>
    <t>07000 0006 0</t>
  </si>
  <si>
    <t>21900 0009 0</t>
  </si>
  <si>
    <t>51000 0012 0</t>
  </si>
  <si>
    <t>42800 0018 0</t>
  </si>
  <si>
    <t>43100 0019 0</t>
  </si>
  <si>
    <t>60000 0000 0</t>
  </si>
  <si>
    <t>79500 0000 0</t>
  </si>
  <si>
    <t>50500 0023 0</t>
  </si>
  <si>
    <t>51100 G0860</t>
  </si>
  <si>
    <t>51100 G0870</t>
  </si>
  <si>
    <t>00200 G0850</t>
  </si>
  <si>
    <t>09200 G0100</t>
  </si>
  <si>
    <t>51200 0024 0</t>
  </si>
  <si>
    <t>45700 0025 1</t>
  </si>
  <si>
    <t>45700 0025 2</t>
  </si>
  <si>
    <t>00209 0005 1</t>
  </si>
  <si>
    <t>09200 0007 1</t>
  </si>
  <si>
    <t>09200 0046 0</t>
  </si>
  <si>
    <t>09200 0047 0</t>
  </si>
  <si>
    <t>41000 0017 1</t>
  </si>
  <si>
    <t>45000 0021 0</t>
  </si>
  <si>
    <t>Иные пенсии, социальные доплаты к пенсиям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</si>
  <si>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</si>
  <si>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</si>
  <si>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</si>
  <si>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</si>
  <si>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</si>
  <si>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Уплата иных платежей</t>
  </si>
  <si>
    <t xml:space="preserve">                                                        </t>
  </si>
  <si>
    <t xml:space="preserve">Расходы на оплату членских взносов на осуществление деятельности муниципальных образований Санкт-Петербурга и содержание его органов </t>
  </si>
  <si>
    <t>00200 0044 1</t>
  </si>
  <si>
    <t>Молодежная политика</t>
  </si>
  <si>
    <t>Пенсионное обеспечение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</si>
  <si>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</si>
  <si>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</si>
  <si>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Прочая закупка товаров, работ и услуг</t>
  </si>
  <si>
    <t>Проведение выборов и референдумов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</si>
  <si>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</si>
  <si>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Защита населения и территории от чрезвычайных ситуаций природного и техногенного характера, гражданская оборона</t>
  </si>
  <si>
    <t>00200 0005 0</t>
  </si>
  <si>
    <t>Расходные обязательства по формированию, утверждению, исполнению бюджета МО</t>
  </si>
  <si>
    <t xml:space="preserve">Иные выплаты текущего характера физическим лицам </t>
  </si>
  <si>
    <t>Фонд оплаты труда государственных (муниципальных) органов</t>
  </si>
  <si>
    <t>Приложение № 2</t>
  </si>
  <si>
    <t>Расходы бюджета</t>
  </si>
  <si>
    <t>муниципального округа № 72 за 2019 год</t>
  </si>
  <si>
    <t>по ведомственной структуре расходов бюджета</t>
  </si>
  <si>
    <t>Сумма на год</t>
  </si>
  <si>
    <t>Исполнено</t>
  </si>
  <si>
    <t>тыс.руб.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</si>
  <si>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</si>
  <si>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</si>
  <si>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</si>
  <si>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прочих налогов, сборов </t>
  </si>
  <si>
    <t>Иные бюджетные средства</t>
  </si>
  <si>
    <t>Социальное обеспечение и иные выплаты населению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</si>
  <si>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</si>
  <si>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к Решению Муниципального Совета</t>
  </si>
  <si>
    <t xml:space="preserve">внутригородского муниципального образования </t>
  </si>
  <si>
    <t>от 14 октября 2020 года № 46</t>
  </si>
  <si>
    <t>Санкт-Петербурга муниципального округа №72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</si>
</sst>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1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02">
    <xf numFmtId="0" fontId="0" fillId="0" borderId="0" xfId="0"/>
    <xf numFmtId="0" fontId="5" fillId="0" borderId="0" xfId="1"/>
    <xf numFmtId="0" fontId="5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/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166" fontId="11" fillId="4" borderId="1" xfId="1" applyNumberFormat="1" applyFont="1" applyFill="1" applyBorder="1" applyAlignment="1">
      <alignment horizontal="center" vertical="center" wrapText="1"/>
    </xf>
    <xf numFmtId="167" fontId="11" fillId="4" borderId="4" xfId="1" applyNumberFormat="1" applyFont="1" applyFill="1" applyBorder="1" applyAlignment="1">
      <alignment horizontal="center" vertical="center" wrapText="1"/>
    </xf>
    <xf numFmtId="168" fontId="11" fillId="4" borderId="2" xfId="1" applyNumberFormat="1" applyFont="1" applyFill="1" applyBorder="1" applyAlignment="1">
      <alignment horizontal="center" vertical="center" wrapText="1"/>
    </xf>
    <xf numFmtId="166" fontId="11" fillId="4" borderId="2" xfId="1" applyNumberFormat="1" applyFont="1" applyFill="1" applyBorder="1" applyAlignment="1">
      <alignment horizontal="center" vertical="center" wrapText="1"/>
    </xf>
    <xf numFmtId="165" fontId="11" fillId="4" borderId="3" xfId="1" applyNumberFormat="1" applyFont="1" applyFill="1" applyBorder="1" applyAlignment="1">
      <alignment vertical="center"/>
    </xf>
    <xf numFmtId="49" fontId="11" fillId="2" borderId="3" xfId="1" applyNumberFormat="1" applyFont="1" applyFill="1" applyBorder="1" applyAlignment="1">
      <alignment horizontal="left" vertical="center"/>
    </xf>
    <xf numFmtId="166" fontId="11" fillId="2" borderId="1" xfId="1" applyNumberFormat="1" applyFont="1" applyFill="1" applyBorder="1" applyAlignment="1">
      <alignment horizontal="center" vertical="center" wrapText="1"/>
    </xf>
    <xf numFmtId="167" fontId="11" fillId="2" borderId="1" xfId="1" applyNumberFormat="1" applyFont="1" applyFill="1" applyBorder="1" applyAlignment="1">
      <alignment horizontal="center" vertical="center"/>
    </xf>
    <xf numFmtId="168" fontId="11" fillId="2" borderId="1" xfId="1" applyNumberFormat="1" applyFont="1" applyFill="1" applyBorder="1" applyAlignment="1">
      <alignment horizontal="center" vertical="center"/>
    </xf>
    <xf numFmtId="166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vertical="center"/>
    </xf>
    <xf numFmtId="49" fontId="11" fillId="3" borderId="3" xfId="1" applyNumberFormat="1" applyFont="1" applyFill="1" applyBorder="1" applyAlignment="1">
      <alignment horizontal="left" vertical="center"/>
    </xf>
    <xf numFmtId="166" fontId="11" fillId="3" borderId="1" xfId="1" applyNumberFormat="1" applyFont="1" applyFill="1" applyBorder="1" applyAlignment="1">
      <alignment horizontal="center" vertical="center" wrapText="1"/>
    </xf>
    <xf numFmtId="167" fontId="11" fillId="3" borderId="1" xfId="1" applyNumberFormat="1" applyFont="1" applyFill="1" applyBorder="1" applyAlignment="1">
      <alignment horizontal="center" vertical="center"/>
    </xf>
    <xf numFmtId="168" fontId="11" fillId="3" borderId="1" xfId="1" applyNumberFormat="1" applyFont="1" applyFill="1" applyBorder="1" applyAlignment="1">
      <alignment horizontal="center" vertical="center"/>
    </xf>
    <xf numFmtId="166" fontId="11" fillId="3" borderId="1" xfId="1" applyNumberFormat="1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166" fontId="16" fillId="0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6" fontId="11" fillId="0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6" fontId="16" fillId="0" borderId="1" xfId="1" applyNumberFormat="1" applyFont="1" applyFill="1" applyBorder="1" applyAlignment="1">
      <alignment horizontal="center" vertical="center" wrapText="1"/>
    </xf>
    <xf numFmtId="167" fontId="11" fillId="3" borderId="1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167" fontId="16" fillId="0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horizontal="right"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167" fontId="11" fillId="4" borderId="6" xfId="1" applyNumberFormat="1" applyFont="1" applyFill="1" applyBorder="1" applyAlignment="1">
      <alignment horizontal="center" vertical="center" wrapText="1"/>
    </xf>
    <xf numFmtId="166" fontId="11" fillId="4" borderId="7" xfId="1" applyNumberFormat="1" applyFont="1" applyFill="1" applyBorder="1" applyAlignment="1">
      <alignment horizontal="center" vertical="center" wrapText="1"/>
    </xf>
    <xf numFmtId="167" fontId="16" fillId="0" borderId="5" xfId="1" applyNumberFormat="1" applyFont="1" applyBorder="1" applyAlignment="1">
      <alignment horizontal="center" vertical="center"/>
    </xf>
    <xf numFmtId="166" fontId="16" fillId="0" borderId="5" xfId="1" applyNumberFormat="1" applyFont="1" applyBorder="1" applyAlignment="1">
      <alignment horizontal="center" vertical="center"/>
    </xf>
    <xf numFmtId="165" fontId="16" fillId="0" borderId="5" xfId="1" applyNumberFormat="1" applyFont="1" applyBorder="1" applyAlignment="1">
      <alignment vertical="center"/>
    </xf>
    <xf numFmtId="166" fontId="16" fillId="8" borderId="1" xfId="1" applyNumberFormat="1" applyFont="1" applyFill="1" applyBorder="1" applyAlignment="1">
      <alignment horizontal="center" vertical="center" wrapText="1"/>
    </xf>
    <xf numFmtId="167" fontId="16" fillId="8" borderId="1" xfId="1" applyNumberFormat="1" applyFont="1" applyFill="1" applyBorder="1" applyAlignment="1">
      <alignment horizontal="center" vertical="center"/>
    </xf>
    <xf numFmtId="166" fontId="16" fillId="8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/>
    </xf>
    <xf numFmtId="49" fontId="11" fillId="4" borderId="7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 wrapText="1"/>
    </xf>
    <xf numFmtId="49" fontId="16" fillId="8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 wrapText="1"/>
    </xf>
    <xf numFmtId="49" fontId="11" fillId="8" borderId="1" xfId="1" applyNumberFormat="1" applyFont="1" applyFill="1" applyBorder="1" applyAlignment="1">
      <alignment horizontal="center" vertical="center"/>
    </xf>
    <xf numFmtId="167" fontId="11" fillId="0" borderId="5" xfId="1" applyNumberFormat="1" applyFont="1" applyBorder="1" applyAlignment="1">
      <alignment horizontal="center" vertical="center"/>
    </xf>
    <xf numFmtId="166" fontId="11" fillId="0" borderId="5" xfId="1" applyNumberFormat="1" applyFont="1" applyBorder="1" applyAlignment="1">
      <alignment horizontal="center" vertical="center"/>
    </xf>
    <xf numFmtId="165" fontId="11" fillId="0" borderId="5" xfId="1" applyNumberFormat="1" applyFont="1" applyBorder="1" applyAlignment="1">
      <alignment vertical="center"/>
    </xf>
    <xf numFmtId="166" fontId="11" fillId="4" borderId="9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 wrapText="1"/>
    </xf>
    <xf numFmtId="167" fontId="11" fillId="0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2" borderId="1" xfId="1" applyNumberFormat="1" applyFont="1" applyFill="1" applyBorder="1" applyAlignment="1">
      <alignment horizontal="right" vertical="center"/>
    </xf>
    <xf numFmtId="165" fontId="11" fillId="3" borderId="1" xfId="1" applyNumberFormat="1" applyFont="1" applyFill="1" applyBorder="1" applyAlignment="1">
      <alignment horizontal="right" vertical="center"/>
    </xf>
    <xf numFmtId="165" fontId="14" fillId="0" borderId="1" xfId="1" applyNumberFormat="1" applyFont="1" applyBorder="1" applyAlignment="1">
      <alignment horizontal="right" vertical="center"/>
    </xf>
    <xf numFmtId="165" fontId="11" fillId="0" borderId="1" xfId="1" applyNumberFormat="1" applyFont="1" applyFill="1" applyBorder="1" applyAlignment="1">
      <alignment horizontal="right" vertical="center"/>
    </xf>
    <xf numFmtId="165" fontId="14" fillId="0" borderId="1" xfId="1" applyNumberFormat="1" applyFont="1" applyFill="1" applyBorder="1" applyAlignment="1">
      <alignment horizontal="right" vertical="center"/>
    </xf>
    <xf numFmtId="4" fontId="11" fillId="0" borderId="1" xfId="1" applyNumberFormat="1" applyFont="1" applyFill="1" applyBorder="1" applyAlignment="1">
      <alignment horizontal="right" vertical="center"/>
    </xf>
    <xf numFmtId="4" fontId="14" fillId="0" borderId="1" xfId="1" applyNumberFormat="1" applyFont="1" applyFill="1" applyBorder="1" applyAlignment="1">
      <alignment horizontal="right" vertical="center"/>
    </xf>
    <xf numFmtId="4" fontId="16" fillId="0" borderId="1" xfId="1" applyNumberFormat="1" applyFont="1" applyFill="1" applyBorder="1" applyAlignment="1">
      <alignment horizontal="right" vertical="center"/>
    </xf>
    <xf numFmtId="167" fontId="14" fillId="0" borderId="5" xfId="1" applyNumberFormat="1" applyFont="1" applyBorder="1" applyAlignment="1">
      <alignment horizontal="center" vertical="center"/>
    </xf>
    <xf numFmtId="166" fontId="14" fillId="0" borderId="5" xfId="1" applyNumberFormat="1" applyFont="1" applyBorder="1" applyAlignment="1">
      <alignment horizontal="center" vertical="center"/>
    </xf>
    <xf numFmtId="165" fontId="14" fillId="0" borderId="5" xfId="1" applyNumberFormat="1" applyFont="1" applyBorder="1" applyAlignment="1">
      <alignment vertical="center"/>
    </xf>
    <xf numFmtId="165" fontId="11" fillId="0" borderId="5" xfId="1" applyNumberFormat="1" applyFont="1" applyBorder="1" applyAlignment="1">
      <alignment horizontal="right" vertical="center"/>
    </xf>
    <xf numFmtId="165" fontId="14" fillId="0" borderId="5" xfId="1" applyNumberFormat="1" applyFont="1" applyBorder="1" applyAlignment="1">
      <alignment horizontal="right" vertical="center"/>
    </xf>
    <xf numFmtId="165" fontId="16" fillId="0" borderId="5" xfId="1" applyNumberFormat="1" applyFont="1" applyBorder="1" applyAlignment="1">
      <alignment horizontal="right" vertical="center"/>
    </xf>
    <xf numFmtId="165" fontId="11" fillId="4" borderId="7" xfId="1" applyNumberFormat="1" applyFont="1" applyFill="1" applyBorder="1" applyAlignment="1">
      <alignment horizontal="right" vertical="center" wrapText="1"/>
    </xf>
    <xf numFmtId="165" fontId="11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Border="1" applyAlignment="1">
      <alignment horizontal="right" vertical="center" wrapText="1"/>
    </xf>
    <xf numFmtId="165" fontId="14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Border="1" applyAlignment="1">
      <alignment horizontal="right" vertical="center"/>
    </xf>
    <xf numFmtId="49" fontId="14" fillId="8" borderId="1" xfId="1" applyNumberFormat="1" applyFont="1" applyFill="1" applyBorder="1" applyAlignment="1">
      <alignment horizontal="center" vertical="center"/>
    </xf>
    <xf numFmtId="0" fontId="20" fillId="0" borderId="0" xfId="1" applyFont="1"/>
    <xf numFmtId="165" fontId="11" fillId="3" borderId="1" xfId="1" applyNumberFormat="1" applyFont="1" applyFill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166" fontId="14" fillId="0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horizontal="right" vertical="center"/>
    </xf>
    <xf numFmtId="165" fontId="16" fillId="8" borderId="1" xfId="1" applyNumberFormat="1" applyFont="1" applyFill="1" applyBorder="1" applyAlignment="1">
      <alignment horizontal="right" vertical="center"/>
    </xf>
    <xf numFmtId="167" fontId="14" fillId="0" borderId="1" xfId="1" applyNumberFormat="1" applyFont="1" applyFill="1" applyBorder="1" applyAlignment="1">
      <alignment horizontal="center" vertical="center"/>
    </xf>
    <xf numFmtId="166" fontId="14" fillId="8" borderId="1" xfId="1" applyNumberFormat="1" applyFont="1" applyFill="1" applyBorder="1" applyAlignment="1">
      <alignment horizontal="center" vertical="center" wrapText="1"/>
    </xf>
    <xf numFmtId="167" fontId="14" fillId="8" borderId="1" xfId="1" applyNumberFormat="1" applyFont="1" applyFill="1" applyBorder="1" applyAlignment="1">
      <alignment horizontal="center" vertical="center"/>
    </xf>
    <xf numFmtId="166" fontId="14" fillId="8" borderId="1" xfId="1" applyNumberFormat="1" applyFont="1" applyFill="1" applyBorder="1" applyAlignment="1">
      <alignment horizontal="center" vertical="center"/>
    </xf>
    <xf numFmtId="165" fontId="14" fillId="8" borderId="1" xfId="1" applyNumberFormat="1" applyFont="1" applyFill="1" applyBorder="1" applyAlignment="1">
      <alignment horizontal="right" vertical="center"/>
    </xf>
    <xf numFmtId="49" fontId="17" fillId="0" borderId="7" xfId="1" applyNumberFormat="1" applyFont="1" applyFill="1" applyBorder="1" applyAlignment="1">
      <alignment horizontal="left" vertical="center" wrapText="1"/>
    </xf>
    <xf numFmtId="166" fontId="11" fillId="0" borderId="3" xfId="1" applyNumberFormat="1" applyFont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6" fillId="0" borderId="4" xfId="1" applyNumberFormat="1" applyFont="1" applyBorder="1" applyAlignment="1">
      <alignment horizontal="left" vertical="center" wrapText="1"/>
    </xf>
    <xf numFmtId="49" fontId="16" fillId="0" borderId="2" xfId="1" applyNumberFormat="1" applyFont="1" applyBorder="1" applyAlignment="1">
      <alignment horizontal="left" vertical="center" wrapText="1"/>
    </xf>
    <xf numFmtId="49" fontId="16" fillId="0" borderId="3" xfId="1" applyNumberFormat="1" applyFont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16" fillId="0" borderId="3" xfId="1" applyFont="1" applyBorder="1" applyAlignment="1">
      <alignment horizontal="left" vertical="center"/>
    </xf>
    <xf numFmtId="0" fontId="11" fillId="4" borderId="4" xfId="1" applyFont="1" applyFill="1" applyBorder="1" applyAlignment="1">
      <alignment horizontal="left" vertical="center" wrapText="1"/>
    </xf>
    <xf numFmtId="0" fontId="11" fillId="4" borderId="2" xfId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 wrapText="1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49" fontId="11" fillId="0" borderId="3" xfId="1" applyNumberFormat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left"/>
    </xf>
    <xf numFmtId="0" fontId="5" fillId="0" borderId="0" xfId="1" applyAlignment="1">
      <alignment horizontal="left"/>
    </xf>
    <xf numFmtId="1" fontId="3" fillId="0" borderId="7" xfId="1" applyNumberFormat="1" applyFont="1" applyBorder="1" applyAlignment="1">
      <alignment horizontal="right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1" fillId="8" borderId="4" xfId="1" applyFont="1" applyFill="1" applyBorder="1" applyAlignment="1">
      <alignment horizontal="left" vertical="center" wrapText="1"/>
    </xf>
    <xf numFmtId="0" fontId="11" fillId="8" borderId="2" xfId="1" applyFont="1" applyFill="1" applyBorder="1" applyAlignment="1">
      <alignment horizontal="left" vertical="center" wrapText="1"/>
    </xf>
    <xf numFmtId="0" fontId="11" fillId="8" borderId="3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49" fontId="11" fillId="8" borderId="4" xfId="1" applyNumberFormat="1" applyFont="1" applyFill="1" applyBorder="1" applyAlignment="1">
      <alignment horizontal="left" vertical="center" wrapText="1"/>
    </xf>
    <xf numFmtId="49" fontId="11" fillId="8" borderId="2" xfId="1" applyNumberFormat="1" applyFont="1" applyFill="1" applyBorder="1" applyAlignment="1">
      <alignment horizontal="left" vertical="center" wrapText="1"/>
    </xf>
    <xf numFmtId="49" fontId="11" fillId="8" borderId="3" xfId="1" applyNumberFormat="1" applyFont="1" applyFill="1" applyBorder="1" applyAlignment="1">
      <alignment horizontal="left" vertical="center" wrapText="1"/>
    </xf>
    <xf numFmtId="0" fontId="16" fillId="0" borderId="4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6" fillId="0" borderId="3" xfId="1" applyFont="1" applyFill="1" applyBorder="1" applyAlignment="1">
      <alignment horizontal="left" vertical="center" wrapText="1"/>
    </xf>
    <xf numFmtId="49" fontId="14" fillId="0" borderId="6" xfId="1" applyNumberFormat="1" applyFont="1" applyBorder="1" applyAlignment="1">
      <alignment horizontal="left" vertical="center" wrapText="1"/>
    </xf>
    <xf numFmtId="49" fontId="14" fillId="0" borderId="7" xfId="1" applyNumberFormat="1" applyFont="1" applyBorder="1" applyAlignment="1">
      <alignment horizontal="left" vertical="center" wrapText="1"/>
    </xf>
    <xf numFmtId="49" fontId="14" fillId="0" borderId="8" xfId="1" applyNumberFormat="1" applyFont="1" applyBorder="1" applyAlignment="1">
      <alignment horizontal="left" vertical="center" wrapText="1"/>
    </xf>
    <xf numFmtId="49" fontId="17" fillId="0" borderId="4" xfId="1" applyNumberFormat="1" applyFont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0" fontId="11" fillId="8" borderId="12" xfId="1" applyFont="1" applyFill="1" applyBorder="1" applyAlignment="1">
      <alignment horizontal="left" vertical="center" wrapText="1"/>
    </xf>
    <xf numFmtId="0" fontId="11" fillId="8" borderId="10" xfId="1" applyFont="1" applyFill="1" applyBorder="1" applyAlignment="1">
      <alignment horizontal="left" vertical="center" wrapText="1"/>
    </xf>
    <xf numFmtId="0" fontId="11" fillId="8" borderId="11" xfId="1" applyFont="1" applyFill="1" applyBorder="1" applyAlignment="1">
      <alignment horizontal="left" vertical="center" wrapText="1"/>
    </xf>
    <xf numFmtId="49" fontId="16" fillId="0" borderId="12" xfId="1" applyNumberFormat="1" applyFont="1" applyBorder="1" applyAlignment="1">
      <alignment horizontal="left" vertical="center" wrapText="1"/>
    </xf>
    <xf numFmtId="49" fontId="16" fillId="0" borderId="10" xfId="1" applyNumberFormat="1" applyFont="1" applyBorder="1" applyAlignment="1">
      <alignment horizontal="left" vertical="center" wrapText="1"/>
    </xf>
    <xf numFmtId="49" fontId="16" fillId="0" borderId="11" xfId="1" applyNumberFormat="1" applyFont="1" applyBorder="1" applyAlignment="1">
      <alignment horizontal="left" vertical="center" wrapText="1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58"/>
  <sheetViews>
    <sheetView showGridLines="0" tabSelected="1" zoomScale="120" zoomScaleNormal="120" workbookViewId="0">
      <selection activeCell="G2" sqref="G2"/>
    </sheetView>
  </sheetViews>
  <sheetFormatPr defaultColWidth="9.109375" defaultRowHeight="13.2" x14ac:dyDescent="0.25"/>
  <cols>
    <col min="1" max="4" width="2.109375" style="103" customWidth="1"/>
    <col min="5" max="5" width="1.88671875" style="103" customWidth="1"/>
    <col min="6" max="6" width="3.33203125" style="1" hidden="1" customWidth="1"/>
    <col min="7" max="7" width="38.88671875" style="12" customWidth="1"/>
    <col min="8" max="8" width="5" style="13" customWidth="1"/>
    <col min="9" max="9" width="7.109375" style="14" customWidth="1"/>
    <col min="10" max="10" width="11.44140625" style="14" customWidth="1"/>
    <col min="11" max="11" width="5.5546875" style="14" customWidth="1"/>
    <col min="12" max="12" width="9.109375" style="14" customWidth="1"/>
    <col min="13" max="13" width="9" style="15" customWidth="1"/>
    <col min="14" max="14" width="1.33203125" style="17" customWidth="1"/>
    <col min="15" max="17" width="9.109375" style="1"/>
    <col min="18" max="18" width="9.109375" style="1" hidden="1" customWidth="1"/>
    <col min="19" max="16384" width="9.109375" style="1"/>
  </cols>
  <sheetData>
    <row r="1" spans="1:22" x14ac:dyDescent="0.25">
      <c r="F1" s="16"/>
      <c r="G1" s="16"/>
      <c r="H1" s="16"/>
      <c r="I1" s="272" t="s">
        <v>160</v>
      </c>
      <c r="J1" s="272"/>
      <c r="K1" s="272"/>
      <c r="L1" s="272"/>
      <c r="M1" s="272"/>
    </row>
    <row r="2" spans="1:22" x14ac:dyDescent="0.25">
      <c r="F2" s="16"/>
      <c r="G2" s="16"/>
      <c r="H2" s="16"/>
      <c r="I2" s="272" t="s">
        <v>174</v>
      </c>
      <c r="J2" s="272"/>
      <c r="K2" s="272"/>
      <c r="L2" s="272"/>
      <c r="M2" s="272"/>
    </row>
    <row r="3" spans="1:22" x14ac:dyDescent="0.25">
      <c r="F3" s="16"/>
      <c r="G3" s="16"/>
      <c r="H3" s="16"/>
      <c r="I3" s="272" t="s">
        <v>175</v>
      </c>
      <c r="J3" s="272"/>
      <c r="K3" s="272"/>
      <c r="L3" s="272"/>
      <c r="M3" s="272"/>
    </row>
    <row r="4" spans="1:22" x14ac:dyDescent="0.25">
      <c r="F4" s="16"/>
      <c r="G4" s="16"/>
      <c r="H4" s="16"/>
      <c r="I4" s="272" t="s">
        <v>177</v>
      </c>
      <c r="J4" s="272"/>
      <c r="K4" s="272"/>
      <c r="L4" s="272"/>
      <c r="M4" s="272"/>
    </row>
    <row r="5" spans="1:22" x14ac:dyDescent="0.25">
      <c r="F5" s="16"/>
      <c r="G5" s="16"/>
      <c r="H5" s="16"/>
      <c r="I5" s="271" t="s">
        <v>176</v>
      </c>
      <c r="J5" s="271"/>
      <c r="K5" s="271"/>
      <c r="L5" s="271"/>
      <c r="M5" s="271"/>
    </row>
    <row r="7" spans="1:22" x14ac:dyDescent="0.25">
      <c r="F7" s="2"/>
      <c r="G7" s="2"/>
      <c r="H7" s="2"/>
      <c r="I7" s="2"/>
      <c r="J7" s="2"/>
      <c r="K7" s="2"/>
      <c r="L7" s="2"/>
      <c r="M7" s="2"/>
    </row>
    <row r="8" spans="1:22" s="3" customFormat="1" ht="15.6" x14ac:dyDescent="0.25">
      <c r="A8" s="269" t="s">
        <v>161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18"/>
    </row>
    <row r="9" spans="1:22" s="3" customFormat="1" ht="1.5" customHeight="1" x14ac:dyDescent="0.2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18"/>
    </row>
    <row r="10" spans="1:22" s="3" customFormat="1" ht="15.6" x14ac:dyDescent="0.25">
      <c r="A10" s="269" t="s">
        <v>55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18"/>
      <c r="R10" s="3" t="s">
        <v>50</v>
      </c>
    </row>
    <row r="11" spans="1:22" s="3" customFormat="1" ht="15.6" x14ac:dyDescent="0.25">
      <c r="A11" s="270" t="s">
        <v>162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18"/>
      <c r="R11" s="3" t="s">
        <v>51</v>
      </c>
    </row>
    <row r="12" spans="1:22" s="3" customFormat="1" ht="15.6" x14ac:dyDescent="0.25">
      <c r="A12" s="270" t="s">
        <v>163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18"/>
    </row>
    <row r="13" spans="1:22" s="3" customFormat="1" ht="15.75" customHeight="1" x14ac:dyDescent="0.25">
      <c r="A13" s="273" t="s">
        <v>166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18"/>
      <c r="R13" s="3" t="s">
        <v>52</v>
      </c>
    </row>
    <row r="14" spans="1:22" ht="40.799999999999997" x14ac:dyDescent="0.25">
      <c r="A14" s="274" t="s">
        <v>0</v>
      </c>
      <c r="B14" s="275"/>
      <c r="C14" s="275"/>
      <c r="D14" s="275"/>
      <c r="E14" s="275"/>
      <c r="F14" s="275"/>
      <c r="G14" s="276"/>
      <c r="H14" s="32" t="s">
        <v>37</v>
      </c>
      <c r="I14" s="32" t="s">
        <v>40</v>
      </c>
      <c r="J14" s="32" t="s">
        <v>36</v>
      </c>
      <c r="K14" s="32" t="s">
        <v>49</v>
      </c>
      <c r="L14" s="32" t="s">
        <v>164</v>
      </c>
      <c r="M14" s="32" t="s">
        <v>165</v>
      </c>
      <c r="R14" s="3"/>
    </row>
    <row r="15" spans="1:22" ht="31.5" customHeight="1" x14ac:dyDescent="0.25">
      <c r="A15" s="260" t="s">
        <v>47</v>
      </c>
      <c r="B15" s="261"/>
      <c r="C15" s="261"/>
      <c r="D15" s="261"/>
      <c r="E15" s="261"/>
      <c r="F15" s="261"/>
      <c r="G15" s="262"/>
      <c r="H15" s="34">
        <v>891</v>
      </c>
      <c r="I15" s="35"/>
      <c r="J15" s="36"/>
      <c r="K15" s="37"/>
      <c r="L15" s="203">
        <f>L16</f>
        <v>7584.7000000000007</v>
      </c>
      <c r="M15" s="38">
        <f>M16</f>
        <v>7233.4000000000005</v>
      </c>
      <c r="S15" s="1" t="s">
        <v>145</v>
      </c>
    </row>
    <row r="16" spans="1:22" ht="20.25" customHeight="1" x14ac:dyDescent="0.4">
      <c r="A16" s="263" t="s">
        <v>109</v>
      </c>
      <c r="B16" s="264"/>
      <c r="C16" s="264"/>
      <c r="D16" s="264"/>
      <c r="E16" s="264"/>
      <c r="F16" s="264"/>
      <c r="G16" s="265"/>
      <c r="H16" s="40">
        <v>891</v>
      </c>
      <c r="I16" s="41">
        <v>100</v>
      </c>
      <c r="J16" s="42"/>
      <c r="K16" s="43" t="s">
        <v>3</v>
      </c>
      <c r="L16" s="204">
        <f>L17+L22</f>
        <v>7584.7000000000007</v>
      </c>
      <c r="M16" s="44">
        <f>M17+M22</f>
        <v>7233.4000000000005</v>
      </c>
      <c r="V16" s="4"/>
    </row>
    <row r="17" spans="1:18" ht="29.25" customHeight="1" x14ac:dyDescent="0.25">
      <c r="A17" s="239" t="s">
        <v>11</v>
      </c>
      <c r="B17" s="240"/>
      <c r="C17" s="240"/>
      <c r="D17" s="240"/>
      <c r="E17" s="240"/>
      <c r="F17" s="240"/>
      <c r="G17" s="241"/>
      <c r="H17" s="46">
        <v>891</v>
      </c>
      <c r="I17" s="47">
        <v>102</v>
      </c>
      <c r="J17" s="48"/>
      <c r="K17" s="49" t="s">
        <v>3</v>
      </c>
      <c r="L17" s="205">
        <f>L18</f>
        <v>1431.8</v>
      </c>
      <c r="M17" s="50">
        <f>M18</f>
        <v>1431.7</v>
      </c>
    </row>
    <row r="18" spans="1:18" ht="15.75" customHeight="1" x14ac:dyDescent="0.25">
      <c r="A18" s="254" t="s">
        <v>12</v>
      </c>
      <c r="B18" s="255"/>
      <c r="C18" s="255"/>
      <c r="D18" s="255"/>
      <c r="E18" s="255"/>
      <c r="F18" s="255"/>
      <c r="G18" s="256"/>
      <c r="H18" s="53">
        <v>891</v>
      </c>
      <c r="I18" s="54">
        <v>102</v>
      </c>
      <c r="J18" s="183" t="s">
        <v>111</v>
      </c>
      <c r="K18" s="56"/>
      <c r="L18" s="102">
        <f>L19</f>
        <v>1431.8</v>
      </c>
      <c r="M18" s="57">
        <f>M19</f>
        <v>1431.7</v>
      </c>
    </row>
    <row r="19" spans="1:18" s="27" customFormat="1" ht="66.75" customHeight="1" x14ac:dyDescent="0.25">
      <c r="A19" s="242" t="s">
        <v>90</v>
      </c>
      <c r="B19" s="243"/>
      <c r="C19" s="243"/>
      <c r="D19" s="243"/>
      <c r="E19" s="243"/>
      <c r="F19" s="243"/>
      <c r="G19" s="244"/>
      <c r="H19" s="60">
        <v>891</v>
      </c>
      <c r="I19" s="61">
        <v>102</v>
      </c>
      <c r="J19" s="185" t="s">
        <v>111</v>
      </c>
      <c r="K19" s="63">
        <v>100</v>
      </c>
      <c r="L19" s="206">
        <f>L20+L21</f>
        <v>1431.8</v>
      </c>
      <c r="M19" s="206">
        <f>M20+M21</f>
        <v>1431.7</v>
      </c>
      <c r="N19" s="26"/>
    </row>
    <row r="20" spans="1:18" ht="27" customHeight="1" x14ac:dyDescent="0.25">
      <c r="A20" s="245" t="s">
        <v>159</v>
      </c>
      <c r="B20" s="246"/>
      <c r="C20" s="246"/>
      <c r="D20" s="246"/>
      <c r="E20" s="246"/>
      <c r="F20" s="246"/>
      <c r="G20" s="247"/>
      <c r="H20" s="66">
        <v>891</v>
      </c>
      <c r="I20" s="67">
        <v>102</v>
      </c>
      <c r="J20" s="185" t="s">
        <v>111</v>
      </c>
      <c r="K20" s="69">
        <v>121</v>
      </c>
      <c r="L20" s="91">
        <v>1099.8</v>
      </c>
      <c r="M20" s="72">
        <v>1099.7</v>
      </c>
    </row>
    <row r="21" spans="1:18" ht="42.75" customHeight="1" x14ac:dyDescent="0.25">
      <c r="A21" s="245" t="s">
        <v>139</v>
      </c>
      <c r="B21" s="246"/>
      <c r="C21" s="246"/>
      <c r="D21" s="246"/>
      <c r="E21" s="246"/>
      <c r="F21" s="246"/>
      <c r="G21" s="247"/>
      <c r="H21" s="66">
        <v>891</v>
      </c>
      <c r="I21" s="67">
        <v>102</v>
      </c>
      <c r="J21" s="185" t="s">
        <v>111</v>
      </c>
      <c r="K21" s="69">
        <v>129</v>
      </c>
      <c r="L21" s="91">
        <v>332</v>
      </c>
      <c r="M21" s="72">
        <v>332</v>
      </c>
    </row>
    <row r="22" spans="1:18" ht="42" customHeight="1" x14ac:dyDescent="0.25">
      <c r="A22" s="239" t="s">
        <v>33</v>
      </c>
      <c r="B22" s="240"/>
      <c r="C22" s="240"/>
      <c r="D22" s="240"/>
      <c r="E22" s="240"/>
      <c r="F22" s="240"/>
      <c r="G22" s="241"/>
      <c r="H22" s="46">
        <v>891</v>
      </c>
      <c r="I22" s="47">
        <v>103</v>
      </c>
      <c r="J22" s="186"/>
      <c r="K22" s="49"/>
      <c r="L22" s="205">
        <f>L23+L27+L30+L36</f>
        <v>6152.9000000000005</v>
      </c>
      <c r="M22" s="205">
        <f>M23+M27+M30+M36</f>
        <v>5801.7000000000007</v>
      </c>
    </row>
    <row r="23" spans="1:18" ht="27" customHeight="1" x14ac:dyDescent="0.25">
      <c r="A23" s="254" t="s">
        <v>13</v>
      </c>
      <c r="B23" s="255"/>
      <c r="C23" s="255"/>
      <c r="D23" s="255"/>
      <c r="E23" s="255"/>
      <c r="F23" s="255"/>
      <c r="G23" s="256"/>
      <c r="H23" s="53">
        <v>891</v>
      </c>
      <c r="I23" s="54">
        <v>103</v>
      </c>
      <c r="J23" s="183" t="s">
        <v>112</v>
      </c>
      <c r="K23" s="56"/>
      <c r="L23" s="207">
        <f>L24</f>
        <v>918.3</v>
      </c>
      <c r="M23" s="207">
        <f>M24</f>
        <v>779.8</v>
      </c>
    </row>
    <row r="24" spans="1:18" s="27" customFormat="1" ht="68.25" customHeight="1" x14ac:dyDescent="0.25">
      <c r="A24" s="242" t="s">
        <v>90</v>
      </c>
      <c r="B24" s="243"/>
      <c r="C24" s="243"/>
      <c r="D24" s="243"/>
      <c r="E24" s="243"/>
      <c r="F24" s="243"/>
      <c r="G24" s="244"/>
      <c r="H24" s="60">
        <v>891</v>
      </c>
      <c r="I24" s="61">
        <v>103</v>
      </c>
      <c r="J24" s="184" t="s">
        <v>112</v>
      </c>
      <c r="K24" s="63">
        <v>100</v>
      </c>
      <c r="L24" s="208">
        <f>L25+L26</f>
        <v>918.3</v>
      </c>
      <c r="M24" s="208">
        <f>M25+M26</f>
        <v>779.8</v>
      </c>
      <c r="N24" s="26"/>
    </row>
    <row r="25" spans="1:18" ht="27" customHeight="1" x14ac:dyDescent="0.25">
      <c r="A25" s="245" t="s">
        <v>159</v>
      </c>
      <c r="B25" s="246"/>
      <c r="C25" s="246"/>
      <c r="D25" s="246"/>
      <c r="E25" s="246"/>
      <c r="F25" s="246"/>
      <c r="G25" s="247"/>
      <c r="H25" s="66">
        <v>891</v>
      </c>
      <c r="I25" s="67">
        <v>103</v>
      </c>
      <c r="J25" s="184" t="s">
        <v>112</v>
      </c>
      <c r="K25" s="69">
        <v>121</v>
      </c>
      <c r="L25" s="91">
        <v>707.9</v>
      </c>
      <c r="M25" s="91">
        <v>598.9</v>
      </c>
    </row>
    <row r="26" spans="1:18" ht="42.75" customHeight="1" x14ac:dyDescent="0.25">
      <c r="A26" s="245" t="s">
        <v>139</v>
      </c>
      <c r="B26" s="246"/>
      <c r="C26" s="246"/>
      <c r="D26" s="246"/>
      <c r="E26" s="246"/>
      <c r="F26" s="246"/>
      <c r="G26" s="247"/>
      <c r="H26" s="66">
        <v>891</v>
      </c>
      <c r="I26" s="67">
        <v>103</v>
      </c>
      <c r="J26" s="184" t="s">
        <v>112</v>
      </c>
      <c r="K26" s="69">
        <v>129</v>
      </c>
      <c r="L26" s="91">
        <v>210.4</v>
      </c>
      <c r="M26" s="91">
        <v>180.9</v>
      </c>
    </row>
    <row r="27" spans="1:18" s="6" customFormat="1" ht="28.5" customHeight="1" x14ac:dyDescent="0.25">
      <c r="A27" s="266" t="s">
        <v>14</v>
      </c>
      <c r="B27" s="267"/>
      <c r="C27" s="267"/>
      <c r="D27" s="267"/>
      <c r="E27" s="267"/>
      <c r="F27" s="267"/>
      <c r="G27" s="268"/>
      <c r="H27" s="53">
        <v>891</v>
      </c>
      <c r="I27" s="54">
        <v>103</v>
      </c>
      <c r="J27" s="183" t="s">
        <v>113</v>
      </c>
      <c r="K27" s="56"/>
      <c r="L27" s="207">
        <f>L28</f>
        <v>293</v>
      </c>
      <c r="M27" s="207">
        <f>M28</f>
        <v>264.10000000000002</v>
      </c>
      <c r="N27" s="20"/>
      <c r="R27" s="1"/>
    </row>
    <row r="28" spans="1:18" s="27" customFormat="1" ht="67.5" customHeight="1" x14ac:dyDescent="0.25">
      <c r="A28" s="242" t="s">
        <v>90</v>
      </c>
      <c r="B28" s="243"/>
      <c r="C28" s="243"/>
      <c r="D28" s="243"/>
      <c r="E28" s="243"/>
      <c r="F28" s="243"/>
      <c r="G28" s="244"/>
      <c r="H28" s="60">
        <v>891</v>
      </c>
      <c r="I28" s="61">
        <v>103</v>
      </c>
      <c r="J28" s="185" t="s">
        <v>113</v>
      </c>
      <c r="K28" s="63">
        <v>100</v>
      </c>
      <c r="L28" s="208">
        <f>L29</f>
        <v>293</v>
      </c>
      <c r="M28" s="208">
        <f>M29</f>
        <v>264.10000000000002</v>
      </c>
      <c r="N28" s="26"/>
      <c r="R28" s="30"/>
    </row>
    <row r="29" spans="1:18" ht="53.25" customHeight="1" x14ac:dyDescent="0.25">
      <c r="A29" s="245" t="s">
        <v>167</v>
      </c>
      <c r="B29" s="246"/>
      <c r="C29" s="246"/>
      <c r="D29" s="246"/>
      <c r="E29" s="246"/>
      <c r="F29" s="246"/>
      <c r="G29" s="247"/>
      <c r="H29" s="66">
        <v>891</v>
      </c>
      <c r="I29" s="67">
        <v>103</v>
      </c>
      <c r="J29" s="185" t="s">
        <v>113</v>
      </c>
      <c r="K29" s="69">
        <v>123</v>
      </c>
      <c r="L29" s="91">
        <v>293</v>
      </c>
      <c r="M29" s="91">
        <v>264.10000000000002</v>
      </c>
      <c r="R29" s="5"/>
    </row>
    <row r="30" spans="1:18" s="6" customFormat="1" ht="29.25" customHeight="1" x14ac:dyDescent="0.25">
      <c r="A30" s="254" t="s">
        <v>15</v>
      </c>
      <c r="B30" s="255"/>
      <c r="C30" s="255"/>
      <c r="D30" s="255"/>
      <c r="E30" s="255"/>
      <c r="F30" s="255"/>
      <c r="G30" s="256"/>
      <c r="H30" s="53">
        <v>891</v>
      </c>
      <c r="I30" s="54">
        <v>103</v>
      </c>
      <c r="J30" s="183" t="s">
        <v>114</v>
      </c>
      <c r="K30" s="56"/>
      <c r="L30" s="209">
        <f>L31+L34</f>
        <v>4857.6000000000004</v>
      </c>
      <c r="M30" s="209">
        <f>M31+M34</f>
        <v>4673.8</v>
      </c>
      <c r="N30" s="20"/>
      <c r="R30" s="1"/>
    </row>
    <row r="31" spans="1:18" s="27" customFormat="1" ht="66.75" customHeight="1" x14ac:dyDescent="0.25">
      <c r="A31" s="242" t="s">
        <v>90</v>
      </c>
      <c r="B31" s="243"/>
      <c r="C31" s="243"/>
      <c r="D31" s="243"/>
      <c r="E31" s="243"/>
      <c r="F31" s="243"/>
      <c r="G31" s="244"/>
      <c r="H31" s="60">
        <v>891</v>
      </c>
      <c r="I31" s="61">
        <v>103</v>
      </c>
      <c r="J31" s="185" t="s">
        <v>114</v>
      </c>
      <c r="K31" s="63">
        <v>100</v>
      </c>
      <c r="L31" s="210">
        <f>L32+L33</f>
        <v>3489.1</v>
      </c>
      <c r="M31" s="210">
        <f>M32+M33</f>
        <v>3431.3</v>
      </c>
      <c r="N31" s="26"/>
      <c r="R31" s="30"/>
    </row>
    <row r="32" spans="1:18" ht="27.75" customHeight="1" x14ac:dyDescent="0.25">
      <c r="A32" s="245" t="s">
        <v>159</v>
      </c>
      <c r="B32" s="246"/>
      <c r="C32" s="246"/>
      <c r="D32" s="246"/>
      <c r="E32" s="246"/>
      <c r="F32" s="246"/>
      <c r="G32" s="247"/>
      <c r="H32" s="66">
        <v>891</v>
      </c>
      <c r="I32" s="67">
        <v>103</v>
      </c>
      <c r="J32" s="185" t="s">
        <v>114</v>
      </c>
      <c r="K32" s="69">
        <v>121</v>
      </c>
      <c r="L32" s="211">
        <v>2682.1</v>
      </c>
      <c r="M32" s="211">
        <v>2636.9</v>
      </c>
    </row>
    <row r="33" spans="1:18" ht="41.25" customHeight="1" x14ac:dyDescent="0.25">
      <c r="A33" s="245" t="s">
        <v>139</v>
      </c>
      <c r="B33" s="246"/>
      <c r="C33" s="246"/>
      <c r="D33" s="246"/>
      <c r="E33" s="246"/>
      <c r="F33" s="246"/>
      <c r="G33" s="247"/>
      <c r="H33" s="66">
        <v>891</v>
      </c>
      <c r="I33" s="67">
        <v>103</v>
      </c>
      <c r="J33" s="185" t="s">
        <v>114</v>
      </c>
      <c r="K33" s="69">
        <v>129</v>
      </c>
      <c r="L33" s="211">
        <v>807</v>
      </c>
      <c r="M33" s="211">
        <v>794.4</v>
      </c>
    </row>
    <row r="34" spans="1:18" s="27" customFormat="1" ht="31.5" customHeight="1" x14ac:dyDescent="0.25">
      <c r="A34" s="251" t="s">
        <v>168</v>
      </c>
      <c r="B34" s="252"/>
      <c r="C34" s="252"/>
      <c r="D34" s="252"/>
      <c r="E34" s="252"/>
      <c r="F34" s="252"/>
      <c r="G34" s="253"/>
      <c r="H34" s="60">
        <v>891</v>
      </c>
      <c r="I34" s="61">
        <v>103</v>
      </c>
      <c r="J34" s="185" t="s">
        <v>114</v>
      </c>
      <c r="K34" s="63">
        <v>200</v>
      </c>
      <c r="L34" s="210">
        <f>L35</f>
        <v>1368.5</v>
      </c>
      <c r="M34" s="210">
        <f>M35</f>
        <v>1242.5</v>
      </c>
      <c r="N34" s="26"/>
    </row>
    <row r="35" spans="1:18" ht="17.25" customHeight="1" x14ac:dyDescent="0.25">
      <c r="A35" s="245" t="s">
        <v>152</v>
      </c>
      <c r="B35" s="246"/>
      <c r="C35" s="246"/>
      <c r="D35" s="246"/>
      <c r="E35" s="246"/>
      <c r="F35" s="246"/>
      <c r="G35" s="247"/>
      <c r="H35" s="66">
        <v>891</v>
      </c>
      <c r="I35" s="67">
        <v>103</v>
      </c>
      <c r="J35" s="185" t="s">
        <v>114</v>
      </c>
      <c r="K35" s="69">
        <v>244</v>
      </c>
      <c r="L35" s="211">
        <v>1368.5</v>
      </c>
      <c r="M35" s="211">
        <v>1242.5</v>
      </c>
    </row>
    <row r="36" spans="1:18" ht="45" customHeight="1" x14ac:dyDescent="0.25">
      <c r="A36" s="254" t="s">
        <v>146</v>
      </c>
      <c r="B36" s="255"/>
      <c r="C36" s="255"/>
      <c r="D36" s="255"/>
      <c r="E36" s="255"/>
      <c r="F36" s="255"/>
      <c r="G36" s="256"/>
      <c r="H36" s="53">
        <v>891</v>
      </c>
      <c r="I36" s="195">
        <v>103</v>
      </c>
      <c r="J36" s="183" t="s">
        <v>147</v>
      </c>
      <c r="K36" s="196"/>
      <c r="L36" s="215">
        <f>L37</f>
        <v>84</v>
      </c>
      <c r="M36" s="197">
        <f>M37</f>
        <v>84</v>
      </c>
    </row>
    <row r="37" spans="1:18" ht="15.75" customHeight="1" x14ac:dyDescent="0.25">
      <c r="A37" s="242" t="s">
        <v>169</v>
      </c>
      <c r="B37" s="243"/>
      <c r="C37" s="243"/>
      <c r="D37" s="243"/>
      <c r="E37" s="243"/>
      <c r="F37" s="243"/>
      <c r="G37" s="244"/>
      <c r="H37" s="60">
        <v>891</v>
      </c>
      <c r="I37" s="212">
        <v>103</v>
      </c>
      <c r="J37" s="184" t="s">
        <v>147</v>
      </c>
      <c r="K37" s="213">
        <v>800</v>
      </c>
      <c r="L37" s="216">
        <f>L38</f>
        <v>84</v>
      </c>
      <c r="M37" s="214">
        <f>M38</f>
        <v>84</v>
      </c>
    </row>
    <row r="38" spans="1:18" ht="18.75" customHeight="1" x14ac:dyDescent="0.25">
      <c r="A38" s="248" t="s">
        <v>144</v>
      </c>
      <c r="B38" s="249"/>
      <c r="C38" s="249"/>
      <c r="D38" s="249"/>
      <c r="E38" s="249"/>
      <c r="F38" s="249"/>
      <c r="G38" s="250"/>
      <c r="H38" s="66">
        <v>891</v>
      </c>
      <c r="I38" s="177">
        <v>103</v>
      </c>
      <c r="J38" s="185" t="s">
        <v>147</v>
      </c>
      <c r="K38" s="178">
        <v>853</v>
      </c>
      <c r="L38" s="217">
        <v>84</v>
      </c>
      <c r="M38" s="179">
        <v>84</v>
      </c>
    </row>
    <row r="39" spans="1:18" ht="45.75" customHeight="1" x14ac:dyDescent="0.25">
      <c r="A39" s="260" t="s">
        <v>46</v>
      </c>
      <c r="B39" s="261"/>
      <c r="C39" s="261"/>
      <c r="D39" s="261"/>
      <c r="E39" s="261"/>
      <c r="F39" s="261"/>
      <c r="G39" s="262"/>
      <c r="H39" s="34">
        <v>959</v>
      </c>
      <c r="I39" s="175"/>
      <c r="J39" s="187"/>
      <c r="K39" s="176"/>
      <c r="L39" s="218">
        <f>L40</f>
        <v>6576.8</v>
      </c>
      <c r="M39" s="218">
        <f>M40</f>
        <v>5516.4</v>
      </c>
    </row>
    <row r="40" spans="1:18" s="27" customFormat="1" ht="15" customHeight="1" x14ac:dyDescent="0.25">
      <c r="A40" s="263" t="s">
        <v>109</v>
      </c>
      <c r="B40" s="264"/>
      <c r="C40" s="264"/>
      <c r="D40" s="264"/>
      <c r="E40" s="264"/>
      <c r="F40" s="264"/>
      <c r="G40" s="265"/>
      <c r="H40" s="40">
        <v>959</v>
      </c>
      <c r="I40" s="41">
        <v>100</v>
      </c>
      <c r="J40" s="188"/>
      <c r="K40" s="43"/>
      <c r="L40" s="204">
        <f>L41</f>
        <v>6576.8</v>
      </c>
      <c r="M40" s="204">
        <f>M41</f>
        <v>5516.4</v>
      </c>
      <c r="N40" s="26"/>
    </row>
    <row r="41" spans="1:18" s="8" customFormat="1" ht="16.5" customHeight="1" x14ac:dyDescent="0.25">
      <c r="A41" s="239" t="s">
        <v>19</v>
      </c>
      <c r="B41" s="240"/>
      <c r="C41" s="240"/>
      <c r="D41" s="240"/>
      <c r="E41" s="240"/>
      <c r="F41" s="240"/>
      <c r="G41" s="241"/>
      <c r="H41" s="46">
        <v>959</v>
      </c>
      <c r="I41" s="47">
        <v>107</v>
      </c>
      <c r="J41" s="186"/>
      <c r="K41" s="49"/>
      <c r="L41" s="205">
        <f>L42+L48</f>
        <v>6576.8</v>
      </c>
      <c r="M41" s="205">
        <f>M42+M48</f>
        <v>5516.4</v>
      </c>
      <c r="N41" s="22"/>
      <c r="R41" s="5"/>
    </row>
    <row r="42" spans="1:18" s="8" customFormat="1" ht="27.75" customHeight="1" x14ac:dyDescent="0.25">
      <c r="A42" s="254" t="s">
        <v>20</v>
      </c>
      <c r="B42" s="255"/>
      <c r="C42" s="255"/>
      <c r="D42" s="255"/>
      <c r="E42" s="255"/>
      <c r="F42" s="255"/>
      <c r="G42" s="256"/>
      <c r="H42" s="53">
        <v>959</v>
      </c>
      <c r="I42" s="81">
        <v>107</v>
      </c>
      <c r="J42" s="189" t="s">
        <v>132</v>
      </c>
      <c r="K42" s="56"/>
      <c r="L42" s="219">
        <f>L43+L46</f>
        <v>1576.8</v>
      </c>
      <c r="M42" s="219">
        <f>M43+M46</f>
        <v>1408.5</v>
      </c>
      <c r="N42" s="22"/>
    </row>
    <row r="43" spans="1:18" s="8" customFormat="1" ht="66.75" customHeight="1" x14ac:dyDescent="0.25">
      <c r="A43" s="242" t="s">
        <v>90</v>
      </c>
      <c r="B43" s="243"/>
      <c r="C43" s="243"/>
      <c r="D43" s="243"/>
      <c r="E43" s="243"/>
      <c r="F43" s="243"/>
      <c r="G43" s="244"/>
      <c r="H43" s="60">
        <v>959</v>
      </c>
      <c r="I43" s="84">
        <v>107</v>
      </c>
      <c r="J43" s="190" t="s">
        <v>132</v>
      </c>
      <c r="K43" s="63">
        <v>100</v>
      </c>
      <c r="L43" s="222">
        <f>L44+L45</f>
        <v>1074.5999999999999</v>
      </c>
      <c r="M43" s="208">
        <f>M44+M45</f>
        <v>979.8</v>
      </c>
      <c r="N43" s="22"/>
    </row>
    <row r="44" spans="1:18" s="8" customFormat="1" ht="29.25" customHeight="1" x14ac:dyDescent="0.25">
      <c r="A44" s="245" t="s">
        <v>159</v>
      </c>
      <c r="B44" s="246"/>
      <c r="C44" s="246"/>
      <c r="D44" s="246"/>
      <c r="E44" s="246"/>
      <c r="F44" s="246"/>
      <c r="G44" s="247"/>
      <c r="H44" s="66">
        <v>959</v>
      </c>
      <c r="I44" s="86">
        <v>107</v>
      </c>
      <c r="J44" s="191" t="s">
        <v>132</v>
      </c>
      <c r="K44" s="69">
        <v>121</v>
      </c>
      <c r="L44" s="220">
        <v>814.3</v>
      </c>
      <c r="M44" s="91">
        <v>719.6</v>
      </c>
      <c r="N44" s="22"/>
    </row>
    <row r="45" spans="1:18" s="8" customFormat="1" ht="43.5" customHeight="1" x14ac:dyDescent="0.25">
      <c r="A45" s="245" t="s">
        <v>139</v>
      </c>
      <c r="B45" s="246"/>
      <c r="C45" s="246"/>
      <c r="D45" s="246"/>
      <c r="E45" s="246"/>
      <c r="F45" s="246"/>
      <c r="G45" s="247"/>
      <c r="H45" s="66">
        <v>959</v>
      </c>
      <c r="I45" s="86">
        <v>107</v>
      </c>
      <c r="J45" s="191" t="s">
        <v>132</v>
      </c>
      <c r="K45" s="69">
        <v>129</v>
      </c>
      <c r="L45" s="220">
        <v>260.3</v>
      </c>
      <c r="M45" s="91">
        <v>260.2</v>
      </c>
      <c r="N45" s="22"/>
    </row>
    <row r="46" spans="1:18" s="8" customFormat="1" ht="30" customHeight="1" x14ac:dyDescent="0.25">
      <c r="A46" s="251" t="s">
        <v>168</v>
      </c>
      <c r="B46" s="252"/>
      <c r="C46" s="252"/>
      <c r="D46" s="252"/>
      <c r="E46" s="252"/>
      <c r="F46" s="252"/>
      <c r="G46" s="253"/>
      <c r="H46" s="60">
        <v>959</v>
      </c>
      <c r="I46" s="84">
        <v>107</v>
      </c>
      <c r="J46" s="190" t="s">
        <v>132</v>
      </c>
      <c r="K46" s="63">
        <v>200</v>
      </c>
      <c r="L46" s="222">
        <f>L47</f>
        <v>502.2</v>
      </c>
      <c r="M46" s="208">
        <f>M47</f>
        <v>428.7</v>
      </c>
      <c r="N46" s="22"/>
    </row>
    <row r="47" spans="1:18" s="27" customFormat="1" ht="17.25" customHeight="1" x14ac:dyDescent="0.25">
      <c r="A47" s="245" t="s">
        <v>152</v>
      </c>
      <c r="B47" s="246"/>
      <c r="C47" s="246"/>
      <c r="D47" s="246"/>
      <c r="E47" s="246"/>
      <c r="F47" s="246"/>
      <c r="G47" s="247"/>
      <c r="H47" s="66">
        <v>959</v>
      </c>
      <c r="I47" s="86">
        <v>107</v>
      </c>
      <c r="J47" s="191" t="s">
        <v>132</v>
      </c>
      <c r="K47" s="69">
        <v>244</v>
      </c>
      <c r="L47" s="221">
        <v>502.2</v>
      </c>
      <c r="M47" s="91">
        <v>428.7</v>
      </c>
      <c r="N47" s="26"/>
    </row>
    <row r="48" spans="1:18" s="8" customFormat="1" ht="17.25" customHeight="1" x14ac:dyDescent="0.25">
      <c r="A48" s="254" t="s">
        <v>153</v>
      </c>
      <c r="B48" s="255"/>
      <c r="C48" s="255"/>
      <c r="D48" s="255"/>
      <c r="E48" s="255"/>
      <c r="F48" s="255"/>
      <c r="G48" s="256"/>
      <c r="H48" s="53">
        <v>959</v>
      </c>
      <c r="I48" s="81">
        <v>107</v>
      </c>
      <c r="J48" s="189" t="s">
        <v>156</v>
      </c>
      <c r="K48" s="56"/>
      <c r="L48" s="219">
        <f>L49</f>
        <v>5000</v>
      </c>
      <c r="M48" s="207">
        <f>M49</f>
        <v>4107.8999999999996</v>
      </c>
      <c r="N48" s="22"/>
    </row>
    <row r="49" spans="1:22" s="8" customFormat="1" ht="26.25" customHeight="1" x14ac:dyDescent="0.25">
      <c r="A49" s="251" t="s">
        <v>168</v>
      </c>
      <c r="B49" s="252"/>
      <c r="C49" s="252"/>
      <c r="D49" s="252"/>
      <c r="E49" s="252"/>
      <c r="F49" s="252"/>
      <c r="G49" s="253"/>
      <c r="H49" s="60">
        <v>959</v>
      </c>
      <c r="I49" s="84">
        <v>107</v>
      </c>
      <c r="J49" s="190" t="s">
        <v>156</v>
      </c>
      <c r="K49" s="63">
        <v>200</v>
      </c>
      <c r="L49" s="222">
        <f>L50</f>
        <v>5000</v>
      </c>
      <c r="M49" s="208">
        <f>M50</f>
        <v>4107.8999999999996</v>
      </c>
      <c r="N49" s="22"/>
    </row>
    <row r="50" spans="1:22" s="8" customFormat="1" ht="17.25" customHeight="1" x14ac:dyDescent="0.25">
      <c r="A50" s="245" t="s">
        <v>152</v>
      </c>
      <c r="B50" s="246"/>
      <c r="C50" s="246"/>
      <c r="D50" s="246"/>
      <c r="E50" s="246"/>
      <c r="F50" s="246"/>
      <c r="G50" s="247"/>
      <c r="H50" s="66">
        <v>959</v>
      </c>
      <c r="I50" s="86">
        <v>107</v>
      </c>
      <c r="J50" s="191" t="s">
        <v>156</v>
      </c>
      <c r="K50" s="69">
        <v>244</v>
      </c>
      <c r="L50" s="220">
        <v>5000</v>
      </c>
      <c r="M50" s="91">
        <v>4107.8999999999996</v>
      </c>
      <c r="N50" s="22"/>
    </row>
    <row r="51" spans="1:22" s="8" customFormat="1" ht="42" customHeight="1" x14ac:dyDescent="0.25">
      <c r="A51" s="260" t="s">
        <v>48</v>
      </c>
      <c r="B51" s="261"/>
      <c r="C51" s="261"/>
      <c r="D51" s="261"/>
      <c r="E51" s="261"/>
      <c r="F51" s="261"/>
      <c r="G51" s="262"/>
      <c r="H51" s="198">
        <v>972</v>
      </c>
      <c r="I51" s="175"/>
      <c r="J51" s="187"/>
      <c r="K51" s="176"/>
      <c r="L51" s="218">
        <f>L52+L91+L96+L101+L108+L113+L125+L130+L142+L147</f>
        <v>145838.5</v>
      </c>
      <c r="M51" s="218">
        <f>M52+M91+M96+M101+M108+M113+M125+M130+M142+M147</f>
        <v>133995.9</v>
      </c>
      <c r="N51" s="22"/>
    </row>
    <row r="52" spans="1:22" ht="17.25" customHeight="1" x14ac:dyDescent="0.25">
      <c r="A52" s="263" t="s">
        <v>109</v>
      </c>
      <c r="B52" s="264"/>
      <c r="C52" s="264"/>
      <c r="D52" s="264"/>
      <c r="E52" s="264"/>
      <c r="F52" s="264"/>
      <c r="G52" s="265"/>
      <c r="H52" s="40">
        <v>972</v>
      </c>
      <c r="I52" s="41">
        <v>100</v>
      </c>
      <c r="J52" s="188"/>
      <c r="K52" s="43"/>
      <c r="L52" s="204">
        <f>L53+L74+L78</f>
        <v>19240.600000000002</v>
      </c>
      <c r="M52" s="204">
        <f>M53+M74+M78</f>
        <v>16769.3</v>
      </c>
      <c r="R52" s="8"/>
    </row>
    <row r="53" spans="1:22" s="7" customFormat="1" ht="45" customHeight="1" x14ac:dyDescent="0.4">
      <c r="A53" s="239" t="s">
        <v>73</v>
      </c>
      <c r="B53" s="240"/>
      <c r="C53" s="240"/>
      <c r="D53" s="240"/>
      <c r="E53" s="240"/>
      <c r="F53" s="240"/>
      <c r="G53" s="241"/>
      <c r="H53" s="46">
        <v>972</v>
      </c>
      <c r="I53" s="47">
        <v>104</v>
      </c>
      <c r="J53" s="186"/>
      <c r="K53" s="49"/>
      <c r="L53" s="205">
        <f>L54+L58+L68</f>
        <v>18183.400000000001</v>
      </c>
      <c r="M53" s="205">
        <f>M54+M58+M68</f>
        <v>16165.099999999999</v>
      </c>
      <c r="N53" s="21"/>
      <c r="R53" s="1"/>
      <c r="V53" s="4"/>
    </row>
    <row r="54" spans="1:22" s="9" customFormat="1" ht="30.75" customHeight="1" x14ac:dyDescent="0.25">
      <c r="A54" s="254" t="s">
        <v>16</v>
      </c>
      <c r="B54" s="255"/>
      <c r="C54" s="255"/>
      <c r="D54" s="255"/>
      <c r="E54" s="255"/>
      <c r="F54" s="255"/>
      <c r="G54" s="256"/>
      <c r="H54" s="53">
        <v>972</v>
      </c>
      <c r="I54" s="54">
        <v>104</v>
      </c>
      <c r="J54" s="183" t="s">
        <v>115</v>
      </c>
      <c r="K54" s="56"/>
      <c r="L54" s="207">
        <f>L55</f>
        <v>1336.5</v>
      </c>
      <c r="M54" s="207">
        <f>M55</f>
        <v>1336.4</v>
      </c>
      <c r="N54" s="23"/>
      <c r="R54" s="7"/>
    </row>
    <row r="55" spans="1:22" s="9" customFormat="1" ht="67.5" customHeight="1" x14ac:dyDescent="0.25">
      <c r="A55" s="242" t="s">
        <v>90</v>
      </c>
      <c r="B55" s="243"/>
      <c r="C55" s="243"/>
      <c r="D55" s="243"/>
      <c r="E55" s="243"/>
      <c r="F55" s="243"/>
      <c r="G55" s="244"/>
      <c r="H55" s="60">
        <v>972</v>
      </c>
      <c r="I55" s="61">
        <v>104</v>
      </c>
      <c r="J55" s="185" t="s">
        <v>115</v>
      </c>
      <c r="K55" s="63">
        <v>100</v>
      </c>
      <c r="L55" s="208">
        <f>L56+L57</f>
        <v>1336.5</v>
      </c>
      <c r="M55" s="208">
        <f>M56+M57</f>
        <v>1336.4</v>
      </c>
      <c r="N55" s="23"/>
    </row>
    <row r="56" spans="1:22" s="27" customFormat="1" ht="31.5" customHeight="1" x14ac:dyDescent="0.25">
      <c r="A56" s="245" t="s">
        <v>159</v>
      </c>
      <c r="B56" s="246"/>
      <c r="C56" s="246"/>
      <c r="D56" s="246"/>
      <c r="E56" s="246"/>
      <c r="F56" s="246"/>
      <c r="G56" s="247"/>
      <c r="H56" s="66">
        <v>972</v>
      </c>
      <c r="I56" s="67">
        <v>104</v>
      </c>
      <c r="J56" s="185" t="s">
        <v>115</v>
      </c>
      <c r="K56" s="69">
        <v>121</v>
      </c>
      <c r="L56" s="91">
        <v>1028.5</v>
      </c>
      <c r="M56" s="91">
        <v>1028.5</v>
      </c>
      <c r="N56" s="26"/>
      <c r="R56" s="30"/>
    </row>
    <row r="57" spans="1:22" ht="44.25" customHeight="1" x14ac:dyDescent="0.25">
      <c r="A57" s="245" t="s">
        <v>139</v>
      </c>
      <c r="B57" s="246"/>
      <c r="C57" s="246"/>
      <c r="D57" s="246"/>
      <c r="E57" s="246"/>
      <c r="F57" s="246"/>
      <c r="G57" s="247"/>
      <c r="H57" s="66">
        <v>972</v>
      </c>
      <c r="I57" s="67">
        <v>104</v>
      </c>
      <c r="J57" s="185" t="s">
        <v>115</v>
      </c>
      <c r="K57" s="69">
        <v>129</v>
      </c>
      <c r="L57" s="91">
        <v>308</v>
      </c>
      <c r="M57" s="91">
        <v>307.89999999999998</v>
      </c>
      <c r="R57" s="5"/>
    </row>
    <row r="58" spans="1:22" ht="28.5" customHeight="1" x14ac:dyDescent="0.25">
      <c r="A58" s="266" t="s">
        <v>17</v>
      </c>
      <c r="B58" s="267"/>
      <c r="C58" s="267"/>
      <c r="D58" s="267"/>
      <c r="E58" s="267"/>
      <c r="F58" s="267"/>
      <c r="G58" s="268"/>
      <c r="H58" s="53">
        <v>972</v>
      </c>
      <c r="I58" s="54">
        <v>104</v>
      </c>
      <c r="J58" s="183" t="s">
        <v>116</v>
      </c>
      <c r="K58" s="56"/>
      <c r="L58" s="207">
        <f>L59+L62+L64</f>
        <v>14142.6</v>
      </c>
      <c r="M58" s="207">
        <f>M59+M62+M64</f>
        <v>12262.8</v>
      </c>
    </row>
    <row r="59" spans="1:22" s="27" customFormat="1" ht="66" customHeight="1" x14ac:dyDescent="0.25">
      <c r="A59" s="242" t="s">
        <v>90</v>
      </c>
      <c r="B59" s="243"/>
      <c r="C59" s="243"/>
      <c r="D59" s="243"/>
      <c r="E59" s="243"/>
      <c r="F59" s="243"/>
      <c r="G59" s="244"/>
      <c r="H59" s="60">
        <v>972</v>
      </c>
      <c r="I59" s="61">
        <v>104</v>
      </c>
      <c r="J59" s="184" t="s">
        <v>116</v>
      </c>
      <c r="K59" s="63">
        <v>100</v>
      </c>
      <c r="L59" s="208">
        <f>L60+L61</f>
        <v>9369.2000000000007</v>
      </c>
      <c r="M59" s="208">
        <f>M60+M61</f>
        <v>8114.7</v>
      </c>
      <c r="N59" s="26"/>
    </row>
    <row r="60" spans="1:22" s="27" customFormat="1" ht="29.25" customHeight="1" x14ac:dyDescent="0.25">
      <c r="A60" s="245" t="s">
        <v>159</v>
      </c>
      <c r="B60" s="246"/>
      <c r="C60" s="246"/>
      <c r="D60" s="246"/>
      <c r="E60" s="246"/>
      <c r="F60" s="246"/>
      <c r="G60" s="247"/>
      <c r="H60" s="66">
        <v>972</v>
      </c>
      <c r="I60" s="67">
        <v>104</v>
      </c>
      <c r="J60" s="185" t="s">
        <v>116</v>
      </c>
      <c r="K60" s="69">
        <v>121</v>
      </c>
      <c r="L60" s="91">
        <v>7184.2</v>
      </c>
      <c r="M60" s="91">
        <v>6195.4</v>
      </c>
      <c r="N60" s="26"/>
    </row>
    <row r="61" spans="1:22" ht="43.5" customHeight="1" x14ac:dyDescent="0.25">
      <c r="A61" s="245" t="s">
        <v>139</v>
      </c>
      <c r="B61" s="246"/>
      <c r="C61" s="246"/>
      <c r="D61" s="246"/>
      <c r="E61" s="246"/>
      <c r="F61" s="246"/>
      <c r="G61" s="247"/>
      <c r="H61" s="66">
        <v>972</v>
      </c>
      <c r="I61" s="67">
        <v>104</v>
      </c>
      <c r="J61" s="185" t="s">
        <v>116</v>
      </c>
      <c r="K61" s="69">
        <v>129</v>
      </c>
      <c r="L61" s="91">
        <v>2185</v>
      </c>
      <c r="M61" s="91">
        <v>1919.3</v>
      </c>
      <c r="R61" s="5"/>
    </row>
    <row r="62" spans="1:22" s="27" customFormat="1" ht="28.5" customHeight="1" x14ac:dyDescent="0.25">
      <c r="A62" s="251" t="s">
        <v>168</v>
      </c>
      <c r="B62" s="252"/>
      <c r="C62" s="252"/>
      <c r="D62" s="252"/>
      <c r="E62" s="252"/>
      <c r="F62" s="252"/>
      <c r="G62" s="253"/>
      <c r="H62" s="60">
        <v>972</v>
      </c>
      <c r="I62" s="61">
        <v>104</v>
      </c>
      <c r="J62" s="184" t="s">
        <v>116</v>
      </c>
      <c r="K62" s="63">
        <v>200</v>
      </c>
      <c r="L62" s="208">
        <f>L63</f>
        <v>4665.8999999999996</v>
      </c>
      <c r="M62" s="208">
        <f>M63</f>
        <v>4041.7</v>
      </c>
      <c r="N62" s="26"/>
    </row>
    <row r="63" spans="1:22" ht="17.25" customHeight="1" x14ac:dyDescent="0.25">
      <c r="A63" s="245" t="s">
        <v>152</v>
      </c>
      <c r="B63" s="246"/>
      <c r="C63" s="246"/>
      <c r="D63" s="246"/>
      <c r="E63" s="246"/>
      <c r="F63" s="246"/>
      <c r="G63" s="247"/>
      <c r="H63" s="66">
        <v>972</v>
      </c>
      <c r="I63" s="67">
        <v>104</v>
      </c>
      <c r="J63" s="185" t="s">
        <v>116</v>
      </c>
      <c r="K63" s="69">
        <v>244</v>
      </c>
      <c r="L63" s="91">
        <v>4665.8999999999996</v>
      </c>
      <c r="M63" s="91">
        <v>4041.7</v>
      </c>
    </row>
    <row r="64" spans="1:22" s="27" customFormat="1" ht="17.25" customHeight="1" x14ac:dyDescent="0.25">
      <c r="A64" s="251" t="s">
        <v>169</v>
      </c>
      <c r="B64" s="252"/>
      <c r="C64" s="252"/>
      <c r="D64" s="252"/>
      <c r="E64" s="252"/>
      <c r="F64" s="252"/>
      <c r="G64" s="253"/>
      <c r="H64" s="60">
        <v>972</v>
      </c>
      <c r="I64" s="61">
        <v>104</v>
      </c>
      <c r="J64" s="184" t="s">
        <v>116</v>
      </c>
      <c r="K64" s="63">
        <v>800</v>
      </c>
      <c r="L64" s="208">
        <f>L65+L66+L67</f>
        <v>107.5</v>
      </c>
      <c r="M64" s="208">
        <f>M65+M66+M67</f>
        <v>106.39999999999999</v>
      </c>
      <c r="N64" s="26"/>
    </row>
    <row r="65" spans="1:18" s="5" customFormat="1" ht="27" customHeight="1" x14ac:dyDescent="0.25">
      <c r="A65" s="245" t="s">
        <v>66</v>
      </c>
      <c r="B65" s="246"/>
      <c r="C65" s="246"/>
      <c r="D65" s="246"/>
      <c r="E65" s="246"/>
      <c r="F65" s="246"/>
      <c r="G65" s="247"/>
      <c r="H65" s="66">
        <v>972</v>
      </c>
      <c r="I65" s="67">
        <v>104</v>
      </c>
      <c r="J65" s="185" t="s">
        <v>116</v>
      </c>
      <c r="K65" s="69">
        <v>851</v>
      </c>
      <c r="L65" s="208">
        <v>24</v>
      </c>
      <c r="M65" s="91">
        <v>23.8</v>
      </c>
      <c r="N65" s="19"/>
    </row>
    <row r="66" spans="1:18" s="5" customFormat="1" ht="17.25" customHeight="1" x14ac:dyDescent="0.25">
      <c r="A66" s="248" t="s">
        <v>170</v>
      </c>
      <c r="B66" s="249"/>
      <c r="C66" s="249"/>
      <c r="D66" s="249"/>
      <c r="E66" s="249"/>
      <c r="F66" s="249"/>
      <c r="G66" s="250"/>
      <c r="H66" s="66">
        <v>972</v>
      </c>
      <c r="I66" s="67">
        <v>104</v>
      </c>
      <c r="J66" s="185" t="s">
        <v>116</v>
      </c>
      <c r="K66" s="69">
        <v>852</v>
      </c>
      <c r="L66" s="91">
        <v>8.5</v>
      </c>
      <c r="M66" s="91">
        <v>8.5</v>
      </c>
      <c r="N66" s="19"/>
    </row>
    <row r="67" spans="1:18" s="5" customFormat="1" ht="16.5" customHeight="1" x14ac:dyDescent="0.25">
      <c r="A67" s="257" t="s">
        <v>144</v>
      </c>
      <c r="B67" s="258"/>
      <c r="C67" s="258"/>
      <c r="D67" s="258"/>
      <c r="E67" s="258"/>
      <c r="F67" s="258"/>
      <c r="G67" s="259"/>
      <c r="H67" s="66">
        <v>972</v>
      </c>
      <c r="I67" s="67">
        <v>104</v>
      </c>
      <c r="J67" s="185" t="s">
        <v>116</v>
      </c>
      <c r="K67" s="69">
        <v>853</v>
      </c>
      <c r="L67" s="91">
        <v>75</v>
      </c>
      <c r="M67" s="91">
        <v>74.099999999999994</v>
      </c>
      <c r="N67" s="19"/>
    </row>
    <row r="68" spans="1:18" s="8" customFormat="1" ht="57.75" customHeight="1" x14ac:dyDescent="0.25">
      <c r="A68" s="239" t="s">
        <v>143</v>
      </c>
      <c r="B68" s="240"/>
      <c r="C68" s="240"/>
      <c r="D68" s="240"/>
      <c r="E68" s="240"/>
      <c r="F68" s="240"/>
      <c r="G68" s="241"/>
      <c r="H68" s="46">
        <v>972</v>
      </c>
      <c r="I68" s="47">
        <v>104</v>
      </c>
      <c r="J68" s="47" t="s">
        <v>127</v>
      </c>
      <c r="K68" s="49"/>
      <c r="L68" s="205">
        <f>L69+L72</f>
        <v>2704.2999999999997</v>
      </c>
      <c r="M68" s="205">
        <f>M69+M72</f>
        <v>2565.9</v>
      </c>
      <c r="N68" s="19"/>
    </row>
    <row r="69" spans="1:18" s="225" customFormat="1" ht="65.25" customHeight="1" x14ac:dyDescent="0.25">
      <c r="A69" s="242" t="s">
        <v>90</v>
      </c>
      <c r="B69" s="243"/>
      <c r="C69" s="243"/>
      <c r="D69" s="243"/>
      <c r="E69" s="243"/>
      <c r="F69" s="243"/>
      <c r="G69" s="244"/>
      <c r="H69" s="60">
        <v>972</v>
      </c>
      <c r="I69" s="61">
        <v>104</v>
      </c>
      <c r="J69" s="224" t="s">
        <v>127</v>
      </c>
      <c r="K69" s="63">
        <v>100</v>
      </c>
      <c r="L69" s="208">
        <f>L70+L71</f>
        <v>2454.1999999999998</v>
      </c>
      <c r="M69" s="208">
        <f>M70+M71</f>
        <v>2315.8000000000002</v>
      </c>
      <c r="N69" s="26"/>
    </row>
    <row r="70" spans="1:18" s="8" customFormat="1" ht="26.25" customHeight="1" x14ac:dyDescent="0.25">
      <c r="A70" s="245" t="s">
        <v>159</v>
      </c>
      <c r="B70" s="246"/>
      <c r="C70" s="246"/>
      <c r="D70" s="246"/>
      <c r="E70" s="246"/>
      <c r="F70" s="246"/>
      <c r="G70" s="247"/>
      <c r="H70" s="66">
        <v>972</v>
      </c>
      <c r="I70" s="67">
        <v>104</v>
      </c>
      <c r="J70" s="192" t="s">
        <v>127</v>
      </c>
      <c r="K70" s="69">
        <v>121</v>
      </c>
      <c r="L70" s="223">
        <v>1886.2</v>
      </c>
      <c r="M70" s="223">
        <v>1781.9</v>
      </c>
      <c r="N70" s="19"/>
    </row>
    <row r="71" spans="1:18" s="8" customFormat="1" ht="42" customHeight="1" x14ac:dyDescent="0.25">
      <c r="A71" s="245" t="s">
        <v>139</v>
      </c>
      <c r="B71" s="246"/>
      <c r="C71" s="246"/>
      <c r="D71" s="246"/>
      <c r="E71" s="246"/>
      <c r="F71" s="246"/>
      <c r="G71" s="247"/>
      <c r="H71" s="66">
        <v>972</v>
      </c>
      <c r="I71" s="67">
        <v>104</v>
      </c>
      <c r="J71" s="192" t="s">
        <v>127</v>
      </c>
      <c r="K71" s="69">
        <v>129</v>
      </c>
      <c r="L71" s="91">
        <v>568</v>
      </c>
      <c r="M71" s="91">
        <v>533.9</v>
      </c>
      <c r="N71" s="22"/>
      <c r="R71" s="5"/>
    </row>
    <row r="72" spans="1:18" s="225" customFormat="1" ht="28.5" customHeight="1" x14ac:dyDescent="0.25">
      <c r="A72" s="251" t="s">
        <v>168</v>
      </c>
      <c r="B72" s="252"/>
      <c r="C72" s="252"/>
      <c r="D72" s="252"/>
      <c r="E72" s="252"/>
      <c r="F72" s="252"/>
      <c r="G72" s="253"/>
      <c r="H72" s="60">
        <v>972</v>
      </c>
      <c r="I72" s="61">
        <v>104</v>
      </c>
      <c r="J72" s="224" t="s">
        <v>127</v>
      </c>
      <c r="K72" s="63">
        <v>200</v>
      </c>
      <c r="L72" s="208">
        <f>L73</f>
        <v>250.1</v>
      </c>
      <c r="M72" s="208">
        <f>M73</f>
        <v>250.1</v>
      </c>
      <c r="N72" s="26"/>
    </row>
    <row r="73" spans="1:18" s="27" customFormat="1" ht="16.5" customHeight="1" x14ac:dyDescent="0.25">
      <c r="A73" s="245" t="s">
        <v>152</v>
      </c>
      <c r="B73" s="246"/>
      <c r="C73" s="246"/>
      <c r="D73" s="246"/>
      <c r="E73" s="246"/>
      <c r="F73" s="246"/>
      <c r="G73" s="247"/>
      <c r="H73" s="66">
        <v>972</v>
      </c>
      <c r="I73" s="67">
        <v>104</v>
      </c>
      <c r="J73" s="192" t="s">
        <v>127</v>
      </c>
      <c r="K73" s="69">
        <v>244</v>
      </c>
      <c r="L73" s="91">
        <v>250.1</v>
      </c>
      <c r="M73" s="91">
        <v>250.1</v>
      </c>
      <c r="N73" s="26"/>
    </row>
    <row r="74" spans="1:18" s="27" customFormat="1" ht="15.75" customHeight="1" x14ac:dyDescent="0.25">
      <c r="A74" s="239" t="s">
        <v>6</v>
      </c>
      <c r="B74" s="240"/>
      <c r="C74" s="240"/>
      <c r="D74" s="240"/>
      <c r="E74" s="240"/>
      <c r="F74" s="240"/>
      <c r="G74" s="241"/>
      <c r="H74" s="46">
        <v>972</v>
      </c>
      <c r="I74" s="88">
        <v>111</v>
      </c>
      <c r="J74" s="193"/>
      <c r="K74" s="49"/>
      <c r="L74" s="226">
        <f t="shared" ref="L74:M76" si="0">L75</f>
        <v>50</v>
      </c>
      <c r="M74" s="205">
        <f t="shared" si="0"/>
        <v>0</v>
      </c>
      <c r="N74" s="26"/>
    </row>
    <row r="75" spans="1:18" s="8" customFormat="1" ht="16.5" customHeight="1" x14ac:dyDescent="0.25">
      <c r="A75" s="254" t="s">
        <v>7</v>
      </c>
      <c r="B75" s="255"/>
      <c r="C75" s="255"/>
      <c r="D75" s="255"/>
      <c r="E75" s="255"/>
      <c r="F75" s="255"/>
      <c r="G75" s="256"/>
      <c r="H75" s="53">
        <v>972</v>
      </c>
      <c r="I75" s="81">
        <v>111</v>
      </c>
      <c r="J75" s="189" t="s">
        <v>117</v>
      </c>
      <c r="K75" s="56"/>
      <c r="L75" s="227">
        <f t="shared" si="0"/>
        <v>50</v>
      </c>
      <c r="M75" s="102">
        <f t="shared" si="0"/>
        <v>0</v>
      </c>
      <c r="N75" s="22"/>
      <c r="R75" s="5"/>
    </row>
    <row r="76" spans="1:18" s="8" customFormat="1" ht="15.75" customHeight="1" x14ac:dyDescent="0.25">
      <c r="A76" s="242" t="s">
        <v>171</v>
      </c>
      <c r="B76" s="243"/>
      <c r="C76" s="243"/>
      <c r="D76" s="243"/>
      <c r="E76" s="243"/>
      <c r="F76" s="243"/>
      <c r="G76" s="244"/>
      <c r="H76" s="60">
        <v>972</v>
      </c>
      <c r="I76" s="84">
        <v>111</v>
      </c>
      <c r="J76" s="190" t="s">
        <v>117</v>
      </c>
      <c r="K76" s="63">
        <v>800</v>
      </c>
      <c r="L76" s="228">
        <f t="shared" si="0"/>
        <v>50</v>
      </c>
      <c r="M76" s="206">
        <f t="shared" si="0"/>
        <v>0</v>
      </c>
      <c r="N76" s="19"/>
    </row>
    <row r="77" spans="1:18" s="27" customFormat="1" ht="16.5" customHeight="1" x14ac:dyDescent="0.25">
      <c r="A77" s="248" t="s">
        <v>65</v>
      </c>
      <c r="B77" s="249"/>
      <c r="C77" s="249"/>
      <c r="D77" s="249"/>
      <c r="E77" s="249"/>
      <c r="F77" s="249"/>
      <c r="G77" s="250"/>
      <c r="H77" s="66">
        <v>972</v>
      </c>
      <c r="I77" s="86">
        <v>111</v>
      </c>
      <c r="J77" s="191" t="s">
        <v>117</v>
      </c>
      <c r="K77" s="69">
        <v>870</v>
      </c>
      <c r="L77" s="221">
        <v>50</v>
      </c>
      <c r="M77" s="223">
        <v>0</v>
      </c>
      <c r="N77" s="26"/>
    </row>
    <row r="78" spans="1:18" s="8" customFormat="1" ht="16.5" customHeight="1" x14ac:dyDescent="0.25">
      <c r="A78" s="239" t="s">
        <v>4</v>
      </c>
      <c r="B78" s="240"/>
      <c r="C78" s="240"/>
      <c r="D78" s="240"/>
      <c r="E78" s="240"/>
      <c r="F78" s="240"/>
      <c r="G78" s="241"/>
      <c r="H78" s="46">
        <v>972</v>
      </c>
      <c r="I78" s="88">
        <v>113</v>
      </c>
      <c r="J78" s="193"/>
      <c r="K78" s="49"/>
      <c r="L78" s="226">
        <f>L79+L82+L85+L88</f>
        <v>1007.2</v>
      </c>
      <c r="M78" s="226">
        <f>M79+M82+M85+M88</f>
        <v>604.20000000000005</v>
      </c>
      <c r="N78" s="22"/>
      <c r="R78" s="5"/>
    </row>
    <row r="79" spans="1:18" s="8" customFormat="1" ht="39.75" customHeight="1" x14ac:dyDescent="0.25">
      <c r="A79" s="254" t="s">
        <v>21</v>
      </c>
      <c r="B79" s="255"/>
      <c r="C79" s="255"/>
      <c r="D79" s="255"/>
      <c r="E79" s="255"/>
      <c r="F79" s="255"/>
      <c r="G79" s="256"/>
      <c r="H79" s="53">
        <v>972</v>
      </c>
      <c r="I79" s="81">
        <v>113</v>
      </c>
      <c r="J79" s="189" t="s">
        <v>133</v>
      </c>
      <c r="K79" s="56"/>
      <c r="L79" s="227">
        <f>L80</f>
        <v>200</v>
      </c>
      <c r="M79" s="227">
        <f>M80</f>
        <v>0</v>
      </c>
      <c r="N79" s="17"/>
    </row>
    <row r="80" spans="1:18" ht="28.5" customHeight="1" x14ac:dyDescent="0.25">
      <c r="A80" s="251" t="s">
        <v>168</v>
      </c>
      <c r="B80" s="252"/>
      <c r="C80" s="252"/>
      <c r="D80" s="252"/>
      <c r="E80" s="252"/>
      <c r="F80" s="252"/>
      <c r="G80" s="253"/>
      <c r="H80" s="60">
        <v>972</v>
      </c>
      <c r="I80" s="84">
        <v>113</v>
      </c>
      <c r="J80" s="191" t="s">
        <v>133</v>
      </c>
      <c r="K80" s="63">
        <v>200</v>
      </c>
      <c r="L80" s="228">
        <f>L81</f>
        <v>200</v>
      </c>
      <c r="M80" s="228">
        <f>M81</f>
        <v>0</v>
      </c>
      <c r="N80" s="19"/>
      <c r="R80" s="8"/>
    </row>
    <row r="81" spans="1:22" s="5" customFormat="1" ht="15.75" customHeight="1" x14ac:dyDescent="0.25">
      <c r="A81" s="245" t="s">
        <v>152</v>
      </c>
      <c r="B81" s="246"/>
      <c r="C81" s="246"/>
      <c r="D81" s="246"/>
      <c r="E81" s="246"/>
      <c r="F81" s="246"/>
      <c r="G81" s="247"/>
      <c r="H81" s="66">
        <v>972</v>
      </c>
      <c r="I81" s="86">
        <v>113</v>
      </c>
      <c r="J81" s="191" t="s">
        <v>133</v>
      </c>
      <c r="K81" s="69">
        <v>244</v>
      </c>
      <c r="L81" s="221">
        <v>200</v>
      </c>
      <c r="M81" s="223">
        <v>0</v>
      </c>
      <c r="N81" s="17"/>
    </row>
    <row r="82" spans="1:22" ht="27.6" x14ac:dyDescent="0.25">
      <c r="A82" s="254" t="s">
        <v>157</v>
      </c>
      <c r="B82" s="255"/>
      <c r="C82" s="255"/>
      <c r="D82" s="255"/>
      <c r="E82" s="255"/>
      <c r="F82" s="255"/>
      <c r="G82" s="256"/>
      <c r="H82" s="53">
        <v>972</v>
      </c>
      <c r="I82" s="81">
        <v>113</v>
      </c>
      <c r="J82" s="189" t="s">
        <v>134</v>
      </c>
      <c r="K82" s="56"/>
      <c r="L82" s="227">
        <f>L83</f>
        <v>700</v>
      </c>
      <c r="M82" s="102">
        <f>M83</f>
        <v>597</v>
      </c>
      <c r="N82" s="19"/>
      <c r="R82" s="5"/>
    </row>
    <row r="83" spans="1:22" s="5" customFormat="1" ht="30" customHeight="1" x14ac:dyDescent="0.25">
      <c r="A83" s="251" t="s">
        <v>168</v>
      </c>
      <c r="B83" s="252"/>
      <c r="C83" s="252"/>
      <c r="D83" s="252"/>
      <c r="E83" s="252"/>
      <c r="F83" s="252"/>
      <c r="G83" s="253"/>
      <c r="H83" s="60">
        <v>972</v>
      </c>
      <c r="I83" s="84">
        <v>113</v>
      </c>
      <c r="J83" s="190" t="s">
        <v>134</v>
      </c>
      <c r="K83" s="63">
        <v>200</v>
      </c>
      <c r="L83" s="228">
        <f>L84</f>
        <v>700</v>
      </c>
      <c r="M83" s="228">
        <f>M84</f>
        <v>597</v>
      </c>
      <c r="N83" s="17"/>
      <c r="R83" s="1"/>
    </row>
    <row r="84" spans="1:22" ht="17.25" customHeight="1" x14ac:dyDescent="0.25">
      <c r="A84" s="245" t="s">
        <v>152</v>
      </c>
      <c r="B84" s="246"/>
      <c r="C84" s="246"/>
      <c r="D84" s="246"/>
      <c r="E84" s="246"/>
      <c r="F84" s="246"/>
      <c r="G84" s="247"/>
      <c r="H84" s="66">
        <v>972</v>
      </c>
      <c r="I84" s="86">
        <v>113</v>
      </c>
      <c r="J84" s="191" t="s">
        <v>134</v>
      </c>
      <c r="K84" s="69">
        <v>244</v>
      </c>
      <c r="L84" s="221">
        <v>700</v>
      </c>
      <c r="M84" s="223">
        <v>597</v>
      </c>
    </row>
    <row r="85" spans="1:22" ht="27.6" x14ac:dyDescent="0.25">
      <c r="A85" s="254" t="s">
        <v>23</v>
      </c>
      <c r="B85" s="255"/>
      <c r="C85" s="255"/>
      <c r="D85" s="255"/>
      <c r="E85" s="255"/>
      <c r="F85" s="255"/>
      <c r="G85" s="256"/>
      <c r="H85" s="53">
        <v>972</v>
      </c>
      <c r="I85" s="81">
        <v>113</v>
      </c>
      <c r="J85" s="189" t="s">
        <v>135</v>
      </c>
      <c r="K85" s="56"/>
      <c r="L85" s="227">
        <f>L86</f>
        <v>100</v>
      </c>
      <c r="M85" s="227">
        <f>M86</f>
        <v>0</v>
      </c>
      <c r="N85" s="19"/>
    </row>
    <row r="86" spans="1:22" s="27" customFormat="1" ht="25.5" customHeight="1" x14ac:dyDescent="0.25">
      <c r="A86" s="251" t="s">
        <v>168</v>
      </c>
      <c r="B86" s="252"/>
      <c r="C86" s="252"/>
      <c r="D86" s="252"/>
      <c r="E86" s="252"/>
      <c r="F86" s="252"/>
      <c r="G86" s="253"/>
      <c r="H86" s="60">
        <v>972</v>
      </c>
      <c r="I86" s="84">
        <v>113</v>
      </c>
      <c r="J86" s="191" t="s">
        <v>135</v>
      </c>
      <c r="K86" s="63">
        <v>200</v>
      </c>
      <c r="L86" s="228">
        <f>L87</f>
        <v>100</v>
      </c>
      <c r="M86" s="206">
        <f>M87</f>
        <v>0</v>
      </c>
      <c r="N86" s="26"/>
    </row>
    <row r="87" spans="1:22" ht="18" customHeight="1" x14ac:dyDescent="0.25">
      <c r="A87" s="245" t="s">
        <v>152</v>
      </c>
      <c r="B87" s="246"/>
      <c r="C87" s="246"/>
      <c r="D87" s="246"/>
      <c r="E87" s="246"/>
      <c r="F87" s="246"/>
      <c r="G87" s="247"/>
      <c r="H87" s="66">
        <v>972</v>
      </c>
      <c r="I87" s="86">
        <v>113</v>
      </c>
      <c r="J87" s="191" t="s">
        <v>135</v>
      </c>
      <c r="K87" s="69">
        <v>244</v>
      </c>
      <c r="L87" s="221">
        <v>100</v>
      </c>
      <c r="M87" s="223">
        <v>0</v>
      </c>
      <c r="R87" s="5"/>
    </row>
    <row r="88" spans="1:22" ht="52.5" customHeight="1" x14ac:dyDescent="0.25">
      <c r="A88" s="277" t="s">
        <v>140</v>
      </c>
      <c r="B88" s="278"/>
      <c r="C88" s="278"/>
      <c r="D88" s="278"/>
      <c r="E88" s="278"/>
      <c r="F88" s="278"/>
      <c r="G88" s="279"/>
      <c r="H88" s="53">
        <v>972</v>
      </c>
      <c r="I88" s="54">
        <v>113</v>
      </c>
      <c r="J88" s="183" t="s">
        <v>128</v>
      </c>
      <c r="K88" s="56"/>
      <c r="L88" s="74">
        <f>L89</f>
        <v>7.2</v>
      </c>
      <c r="M88" s="207">
        <f>M89</f>
        <v>7.2</v>
      </c>
      <c r="R88" s="5"/>
    </row>
    <row r="89" spans="1:22" ht="29.25" customHeight="1" x14ac:dyDescent="0.25">
      <c r="A89" s="251" t="s">
        <v>168</v>
      </c>
      <c r="B89" s="252"/>
      <c r="C89" s="252"/>
      <c r="D89" s="252"/>
      <c r="E89" s="252"/>
      <c r="F89" s="252"/>
      <c r="G89" s="253"/>
      <c r="H89" s="60">
        <v>972</v>
      </c>
      <c r="I89" s="61">
        <v>113</v>
      </c>
      <c r="J89" s="184" t="s">
        <v>128</v>
      </c>
      <c r="K89" s="63">
        <v>200</v>
      </c>
      <c r="L89" s="75">
        <f>L90</f>
        <v>7.2</v>
      </c>
      <c r="M89" s="75">
        <f>M90</f>
        <v>7.2</v>
      </c>
      <c r="R89" s="5"/>
    </row>
    <row r="90" spans="1:22" ht="17.25" customHeight="1" x14ac:dyDescent="0.25">
      <c r="A90" s="245" t="s">
        <v>152</v>
      </c>
      <c r="B90" s="246"/>
      <c r="C90" s="246"/>
      <c r="D90" s="246"/>
      <c r="E90" s="246"/>
      <c r="F90" s="246"/>
      <c r="G90" s="247"/>
      <c r="H90" s="66">
        <v>972</v>
      </c>
      <c r="I90" s="67">
        <v>113</v>
      </c>
      <c r="J90" s="185" t="s">
        <v>128</v>
      </c>
      <c r="K90" s="69">
        <v>244</v>
      </c>
      <c r="L90" s="72">
        <v>7.2</v>
      </c>
      <c r="M90" s="72">
        <v>7.2</v>
      </c>
    </row>
    <row r="91" spans="1:22" ht="30.75" customHeight="1" x14ac:dyDescent="0.25">
      <c r="A91" s="239" t="s">
        <v>24</v>
      </c>
      <c r="B91" s="240"/>
      <c r="C91" s="240"/>
      <c r="D91" s="240"/>
      <c r="E91" s="240"/>
      <c r="F91" s="240"/>
      <c r="G91" s="241"/>
      <c r="H91" s="46">
        <v>972</v>
      </c>
      <c r="I91" s="47">
        <v>300</v>
      </c>
      <c r="J91" s="186"/>
      <c r="K91" s="49"/>
      <c r="L91" s="205">
        <f>L92</f>
        <v>680</v>
      </c>
      <c r="M91" s="205">
        <f>SUM(M92)</f>
        <v>585</v>
      </c>
    </row>
    <row r="92" spans="1:22" ht="42" customHeight="1" x14ac:dyDescent="0.25">
      <c r="A92" s="277" t="s">
        <v>155</v>
      </c>
      <c r="B92" s="278"/>
      <c r="C92" s="278"/>
      <c r="D92" s="278"/>
      <c r="E92" s="278"/>
      <c r="F92" s="278"/>
      <c r="G92" s="279"/>
      <c r="H92" s="166">
        <v>972</v>
      </c>
      <c r="I92" s="167">
        <v>309</v>
      </c>
      <c r="J92" s="194"/>
      <c r="K92" s="169" t="s">
        <v>3</v>
      </c>
      <c r="L92" s="230">
        <f>L93</f>
        <v>680</v>
      </c>
      <c r="M92" s="230">
        <f>SUM(M93)</f>
        <v>585</v>
      </c>
    </row>
    <row r="93" spans="1:22" ht="42.75" customHeight="1" x14ac:dyDescent="0.25">
      <c r="A93" s="254" t="s">
        <v>154</v>
      </c>
      <c r="B93" s="255"/>
      <c r="C93" s="255"/>
      <c r="D93" s="255"/>
      <c r="E93" s="255"/>
      <c r="F93" s="255"/>
      <c r="G93" s="256"/>
      <c r="H93" s="53">
        <v>972</v>
      </c>
      <c r="I93" s="54">
        <v>309</v>
      </c>
      <c r="J93" s="183" t="s">
        <v>118</v>
      </c>
      <c r="K93" s="56"/>
      <c r="L93" s="102">
        <f>L94</f>
        <v>680</v>
      </c>
      <c r="M93" s="207">
        <f>M94</f>
        <v>585</v>
      </c>
    </row>
    <row r="94" spans="1:22" ht="28.5" customHeight="1" x14ac:dyDescent="0.25">
      <c r="A94" s="251" t="s">
        <v>168</v>
      </c>
      <c r="B94" s="252"/>
      <c r="C94" s="252"/>
      <c r="D94" s="252"/>
      <c r="E94" s="252"/>
      <c r="F94" s="252"/>
      <c r="G94" s="253"/>
      <c r="H94" s="60">
        <v>972</v>
      </c>
      <c r="I94" s="61">
        <v>309</v>
      </c>
      <c r="J94" s="184" t="s">
        <v>118</v>
      </c>
      <c r="K94" s="63">
        <v>200</v>
      </c>
      <c r="L94" s="206">
        <f>L95</f>
        <v>680</v>
      </c>
      <c r="M94" s="206">
        <f>M95</f>
        <v>585</v>
      </c>
    </row>
    <row r="95" spans="1:22" ht="18.75" customHeight="1" x14ac:dyDescent="0.25">
      <c r="A95" s="245" t="s">
        <v>152</v>
      </c>
      <c r="B95" s="246"/>
      <c r="C95" s="246"/>
      <c r="D95" s="246"/>
      <c r="E95" s="246"/>
      <c r="F95" s="246"/>
      <c r="G95" s="247"/>
      <c r="H95" s="66">
        <v>972</v>
      </c>
      <c r="I95" s="67">
        <v>309</v>
      </c>
      <c r="J95" s="185" t="s">
        <v>118</v>
      </c>
      <c r="K95" s="69">
        <v>244</v>
      </c>
      <c r="L95" s="223">
        <v>680</v>
      </c>
      <c r="M95" s="91">
        <v>585</v>
      </c>
    </row>
    <row r="96" spans="1:22" s="8" customFormat="1" ht="19.5" customHeight="1" x14ac:dyDescent="0.4">
      <c r="A96" s="239" t="s">
        <v>91</v>
      </c>
      <c r="B96" s="240"/>
      <c r="C96" s="240"/>
      <c r="D96" s="240"/>
      <c r="E96" s="240"/>
      <c r="F96" s="240"/>
      <c r="G96" s="241"/>
      <c r="H96" s="46">
        <v>972</v>
      </c>
      <c r="I96" s="88">
        <v>400</v>
      </c>
      <c r="J96" s="186"/>
      <c r="K96" s="49"/>
      <c r="L96" s="205">
        <f>L97</f>
        <v>500</v>
      </c>
      <c r="M96" s="50">
        <f>M97</f>
        <v>432.4</v>
      </c>
      <c r="N96" s="17"/>
      <c r="R96" s="1"/>
      <c r="V96" s="4"/>
    </row>
    <row r="97" spans="1:22" ht="19.5" customHeight="1" x14ac:dyDescent="0.25">
      <c r="A97" s="277" t="s">
        <v>92</v>
      </c>
      <c r="B97" s="278"/>
      <c r="C97" s="278"/>
      <c r="D97" s="278"/>
      <c r="E97" s="278"/>
      <c r="F97" s="278"/>
      <c r="G97" s="279"/>
      <c r="H97" s="166">
        <v>972</v>
      </c>
      <c r="I97" s="199">
        <v>401</v>
      </c>
      <c r="J97" s="194"/>
      <c r="K97" s="169"/>
      <c r="L97" s="230">
        <f>L99</f>
        <v>500</v>
      </c>
      <c r="M97" s="170">
        <f>M98</f>
        <v>432.4</v>
      </c>
      <c r="N97" s="19"/>
      <c r="R97" s="8"/>
    </row>
    <row r="98" spans="1:22" s="5" customFormat="1" ht="40.5" customHeight="1" x14ac:dyDescent="0.25">
      <c r="A98" s="254" t="s">
        <v>67</v>
      </c>
      <c r="B98" s="255"/>
      <c r="C98" s="255"/>
      <c r="D98" s="255"/>
      <c r="E98" s="255"/>
      <c r="F98" s="255"/>
      <c r="G98" s="256"/>
      <c r="H98" s="53">
        <v>972</v>
      </c>
      <c r="I98" s="81">
        <v>401</v>
      </c>
      <c r="J98" s="183" t="s">
        <v>119</v>
      </c>
      <c r="K98" s="56"/>
      <c r="L98" s="102">
        <f>L99</f>
        <v>500</v>
      </c>
      <c r="M98" s="102">
        <f>M99</f>
        <v>432.4</v>
      </c>
      <c r="N98" s="19"/>
      <c r="R98" s="1"/>
    </row>
    <row r="99" spans="1:22" s="27" customFormat="1" ht="28.5" customHeight="1" x14ac:dyDescent="0.25">
      <c r="A99" s="251" t="s">
        <v>168</v>
      </c>
      <c r="B99" s="252"/>
      <c r="C99" s="252"/>
      <c r="D99" s="252"/>
      <c r="E99" s="252"/>
      <c r="F99" s="252"/>
      <c r="G99" s="253"/>
      <c r="H99" s="60">
        <v>972</v>
      </c>
      <c r="I99" s="84">
        <v>401</v>
      </c>
      <c r="J99" s="185" t="s">
        <v>119</v>
      </c>
      <c r="K99" s="63">
        <v>200</v>
      </c>
      <c r="L99" s="206">
        <f>L100</f>
        <v>500</v>
      </c>
      <c r="M99" s="206">
        <f>M100</f>
        <v>432.4</v>
      </c>
      <c r="N99" s="26"/>
    </row>
    <row r="100" spans="1:22" ht="16.5" customHeight="1" x14ac:dyDescent="0.25">
      <c r="A100" s="245" t="s">
        <v>152</v>
      </c>
      <c r="B100" s="246"/>
      <c r="C100" s="246"/>
      <c r="D100" s="246"/>
      <c r="E100" s="246"/>
      <c r="F100" s="246"/>
      <c r="G100" s="247"/>
      <c r="H100" s="66">
        <v>972</v>
      </c>
      <c r="I100" s="86">
        <v>401</v>
      </c>
      <c r="J100" s="185" t="s">
        <v>119</v>
      </c>
      <c r="K100" s="69">
        <v>244</v>
      </c>
      <c r="L100" s="223">
        <v>500</v>
      </c>
      <c r="M100" s="72">
        <v>432.4</v>
      </c>
    </row>
    <row r="101" spans="1:22" ht="18.75" customHeight="1" x14ac:dyDescent="0.25">
      <c r="A101" s="239" t="s">
        <v>25</v>
      </c>
      <c r="B101" s="240"/>
      <c r="C101" s="240"/>
      <c r="D101" s="240"/>
      <c r="E101" s="240"/>
      <c r="F101" s="240"/>
      <c r="G101" s="241"/>
      <c r="H101" s="46">
        <v>972</v>
      </c>
      <c r="I101" s="47">
        <v>500</v>
      </c>
      <c r="J101" s="186"/>
      <c r="K101" s="49"/>
      <c r="L101" s="205">
        <f>L102</f>
        <v>66033.899999999994</v>
      </c>
      <c r="M101" s="205">
        <f>M102</f>
        <v>62236.6</v>
      </c>
    </row>
    <row r="102" spans="1:22" s="27" customFormat="1" ht="18" customHeight="1" x14ac:dyDescent="0.25">
      <c r="A102" s="277" t="s">
        <v>5</v>
      </c>
      <c r="B102" s="278"/>
      <c r="C102" s="278"/>
      <c r="D102" s="278"/>
      <c r="E102" s="278"/>
      <c r="F102" s="278"/>
      <c r="G102" s="279"/>
      <c r="H102" s="166">
        <v>972</v>
      </c>
      <c r="I102" s="167">
        <v>503</v>
      </c>
      <c r="J102" s="194"/>
      <c r="K102" s="169"/>
      <c r="L102" s="230">
        <f>L103</f>
        <v>66033.899999999994</v>
      </c>
      <c r="M102" s="230">
        <f>M103</f>
        <v>62236.6</v>
      </c>
      <c r="N102" s="26"/>
    </row>
    <row r="103" spans="1:22" ht="18.75" customHeight="1" x14ac:dyDescent="0.25">
      <c r="A103" s="254" t="s">
        <v>42</v>
      </c>
      <c r="B103" s="255"/>
      <c r="C103" s="255"/>
      <c r="D103" s="255"/>
      <c r="E103" s="255"/>
      <c r="F103" s="255"/>
      <c r="G103" s="256"/>
      <c r="H103" s="53">
        <v>972</v>
      </c>
      <c r="I103" s="54">
        <v>503</v>
      </c>
      <c r="J103" s="183" t="s">
        <v>122</v>
      </c>
      <c r="K103" s="56"/>
      <c r="L103" s="102">
        <f>L104+L106</f>
        <v>66033.899999999994</v>
      </c>
      <c r="M103" s="102">
        <f>M104+M106</f>
        <v>62236.6</v>
      </c>
    </row>
    <row r="104" spans="1:22" s="10" customFormat="1" ht="27.75" customHeight="1" x14ac:dyDescent="0.25">
      <c r="A104" s="251" t="s">
        <v>168</v>
      </c>
      <c r="B104" s="252"/>
      <c r="C104" s="252"/>
      <c r="D104" s="252"/>
      <c r="E104" s="252"/>
      <c r="F104" s="252"/>
      <c r="G104" s="253"/>
      <c r="H104" s="60">
        <v>972</v>
      </c>
      <c r="I104" s="232">
        <v>503</v>
      </c>
      <c r="J104" s="184" t="s">
        <v>122</v>
      </c>
      <c r="K104" s="229">
        <v>200</v>
      </c>
      <c r="L104" s="208">
        <f>L105</f>
        <v>66033.899999999994</v>
      </c>
      <c r="M104" s="208">
        <f>M105</f>
        <v>62236.6</v>
      </c>
      <c r="N104" s="24"/>
    </row>
    <row r="105" spans="1:22" s="10" customFormat="1" ht="18.75" customHeight="1" x14ac:dyDescent="0.25">
      <c r="A105" s="245" t="s">
        <v>152</v>
      </c>
      <c r="B105" s="246"/>
      <c r="C105" s="246"/>
      <c r="D105" s="246"/>
      <c r="E105" s="246"/>
      <c r="F105" s="246"/>
      <c r="G105" s="247"/>
      <c r="H105" s="87">
        <v>972</v>
      </c>
      <c r="I105" s="90">
        <v>503</v>
      </c>
      <c r="J105" s="185" t="s">
        <v>122</v>
      </c>
      <c r="K105" s="71">
        <v>244</v>
      </c>
      <c r="L105" s="91">
        <v>66033.899999999994</v>
      </c>
      <c r="M105" s="91">
        <v>62236.6</v>
      </c>
      <c r="N105" s="25"/>
    </row>
    <row r="106" spans="1:22" s="10" customFormat="1" ht="18" customHeight="1" x14ac:dyDescent="0.25">
      <c r="A106" s="251" t="s">
        <v>169</v>
      </c>
      <c r="B106" s="252"/>
      <c r="C106" s="252"/>
      <c r="D106" s="252"/>
      <c r="E106" s="252"/>
      <c r="F106" s="252"/>
      <c r="G106" s="253"/>
      <c r="H106" s="60">
        <v>972</v>
      </c>
      <c r="I106" s="61">
        <v>503</v>
      </c>
      <c r="J106" s="184" t="s">
        <v>122</v>
      </c>
      <c r="K106" s="63">
        <v>800</v>
      </c>
      <c r="L106" s="206">
        <f>L107</f>
        <v>0</v>
      </c>
      <c r="M106" s="206">
        <f>M107</f>
        <v>0</v>
      </c>
      <c r="N106" s="24"/>
    </row>
    <row r="107" spans="1:22" s="10" customFormat="1" ht="17.25" customHeight="1" x14ac:dyDescent="0.25">
      <c r="A107" s="248" t="s">
        <v>158</v>
      </c>
      <c r="B107" s="249"/>
      <c r="C107" s="249"/>
      <c r="D107" s="249"/>
      <c r="E107" s="249"/>
      <c r="F107" s="249"/>
      <c r="G107" s="250"/>
      <c r="H107" s="66">
        <v>972</v>
      </c>
      <c r="I107" s="67">
        <v>503</v>
      </c>
      <c r="J107" s="185" t="s">
        <v>122</v>
      </c>
      <c r="K107" s="69">
        <v>831</v>
      </c>
      <c r="L107" s="223">
        <v>0</v>
      </c>
      <c r="M107" s="223">
        <v>0</v>
      </c>
      <c r="N107" s="24"/>
    </row>
    <row r="108" spans="1:22" s="10" customFormat="1" ht="17.25" customHeight="1" x14ac:dyDescent="0.25">
      <c r="A108" s="239" t="s">
        <v>28</v>
      </c>
      <c r="B108" s="240"/>
      <c r="C108" s="240"/>
      <c r="D108" s="240"/>
      <c r="E108" s="240"/>
      <c r="F108" s="240"/>
      <c r="G108" s="241"/>
      <c r="H108" s="46">
        <v>972</v>
      </c>
      <c r="I108" s="47">
        <v>600</v>
      </c>
      <c r="J108" s="186"/>
      <c r="K108" s="49"/>
      <c r="L108" s="205">
        <f t="shared" ref="L108:M111" si="1">L109</f>
        <v>200</v>
      </c>
      <c r="M108" s="205">
        <f t="shared" si="1"/>
        <v>0</v>
      </c>
      <c r="N108" s="24"/>
    </row>
    <row r="109" spans="1:22" s="10" customFormat="1" ht="18.75" customHeight="1" x14ac:dyDescent="0.4">
      <c r="A109" s="277" t="s">
        <v>29</v>
      </c>
      <c r="B109" s="278"/>
      <c r="C109" s="278"/>
      <c r="D109" s="278"/>
      <c r="E109" s="278"/>
      <c r="F109" s="278"/>
      <c r="G109" s="279"/>
      <c r="H109" s="166">
        <v>972</v>
      </c>
      <c r="I109" s="167">
        <v>605</v>
      </c>
      <c r="J109" s="194"/>
      <c r="K109" s="169"/>
      <c r="L109" s="230">
        <f t="shared" si="1"/>
        <v>200</v>
      </c>
      <c r="M109" s="230">
        <f t="shared" si="1"/>
        <v>0</v>
      </c>
      <c r="N109" s="24"/>
      <c r="V109" s="4"/>
    </row>
    <row r="110" spans="1:22" s="10" customFormat="1" ht="30.75" customHeight="1" x14ac:dyDescent="0.25">
      <c r="A110" s="254" t="s">
        <v>30</v>
      </c>
      <c r="B110" s="255"/>
      <c r="C110" s="255"/>
      <c r="D110" s="255"/>
      <c r="E110" s="255"/>
      <c r="F110" s="255"/>
      <c r="G110" s="256"/>
      <c r="H110" s="53">
        <v>972</v>
      </c>
      <c r="I110" s="54">
        <v>605</v>
      </c>
      <c r="J110" s="183" t="s">
        <v>136</v>
      </c>
      <c r="K110" s="56"/>
      <c r="L110" s="102">
        <f t="shared" si="1"/>
        <v>200</v>
      </c>
      <c r="M110" s="102">
        <f t="shared" si="1"/>
        <v>0</v>
      </c>
      <c r="N110" s="25"/>
    </row>
    <row r="111" spans="1:22" s="11" customFormat="1" ht="28.5" customHeight="1" x14ac:dyDescent="0.25">
      <c r="A111" s="251" t="s">
        <v>168</v>
      </c>
      <c r="B111" s="252"/>
      <c r="C111" s="252"/>
      <c r="D111" s="252"/>
      <c r="E111" s="252"/>
      <c r="F111" s="252"/>
      <c r="G111" s="253"/>
      <c r="H111" s="60">
        <v>972</v>
      </c>
      <c r="I111" s="61">
        <v>605</v>
      </c>
      <c r="J111" s="184" t="s">
        <v>136</v>
      </c>
      <c r="K111" s="63">
        <v>200</v>
      </c>
      <c r="L111" s="206">
        <f t="shared" si="1"/>
        <v>200</v>
      </c>
      <c r="M111" s="206">
        <f t="shared" si="1"/>
        <v>0</v>
      </c>
      <c r="N111" s="25"/>
      <c r="R111" s="10"/>
    </row>
    <row r="112" spans="1:22" s="29" customFormat="1" ht="18.75" customHeight="1" x14ac:dyDescent="0.25">
      <c r="A112" s="245" t="s">
        <v>152</v>
      </c>
      <c r="B112" s="246"/>
      <c r="C112" s="246"/>
      <c r="D112" s="246"/>
      <c r="E112" s="246"/>
      <c r="F112" s="246"/>
      <c r="G112" s="247"/>
      <c r="H112" s="66">
        <v>972</v>
      </c>
      <c r="I112" s="67">
        <v>605</v>
      </c>
      <c r="J112" s="185" t="s">
        <v>136</v>
      </c>
      <c r="K112" s="69">
        <v>244</v>
      </c>
      <c r="L112" s="223">
        <v>200</v>
      </c>
      <c r="M112" s="70">
        <v>0</v>
      </c>
      <c r="N112" s="28"/>
    </row>
    <row r="113" spans="1:22" s="29" customFormat="1" ht="18.75" customHeight="1" x14ac:dyDescent="0.25">
      <c r="A113" s="239" t="s">
        <v>27</v>
      </c>
      <c r="B113" s="240"/>
      <c r="C113" s="240"/>
      <c r="D113" s="240"/>
      <c r="E113" s="240"/>
      <c r="F113" s="240"/>
      <c r="G113" s="241"/>
      <c r="H113" s="46">
        <v>972</v>
      </c>
      <c r="I113" s="47">
        <v>700</v>
      </c>
      <c r="J113" s="186"/>
      <c r="K113" s="49"/>
      <c r="L113" s="205">
        <f>L114+L118</f>
        <v>1726</v>
      </c>
      <c r="M113" s="50">
        <f>SUM(M118,M114)</f>
        <v>766.2</v>
      </c>
      <c r="N113" s="28"/>
    </row>
    <row r="114" spans="1:22" s="10" customFormat="1" ht="30.75" customHeight="1" x14ac:dyDescent="0.25">
      <c r="A114" s="277" t="s">
        <v>108</v>
      </c>
      <c r="B114" s="278"/>
      <c r="C114" s="278"/>
      <c r="D114" s="278"/>
      <c r="E114" s="278"/>
      <c r="F114" s="278"/>
      <c r="G114" s="279"/>
      <c r="H114" s="166">
        <v>972</v>
      </c>
      <c r="I114" s="167">
        <v>705</v>
      </c>
      <c r="J114" s="194"/>
      <c r="K114" s="169"/>
      <c r="L114" s="230">
        <f t="shared" ref="L114:M116" si="2">L115</f>
        <v>100</v>
      </c>
      <c r="M114" s="230">
        <f t="shared" si="2"/>
        <v>0</v>
      </c>
      <c r="N114" s="24"/>
    </row>
    <row r="115" spans="1:22" s="10" customFormat="1" ht="67.5" customHeight="1" x14ac:dyDescent="0.25">
      <c r="A115" s="277" t="s">
        <v>173</v>
      </c>
      <c r="B115" s="278"/>
      <c r="C115" s="278"/>
      <c r="D115" s="278"/>
      <c r="E115" s="278"/>
      <c r="F115" s="278"/>
      <c r="G115" s="279"/>
      <c r="H115" s="166">
        <v>972</v>
      </c>
      <c r="I115" s="167">
        <v>705</v>
      </c>
      <c r="J115" s="194" t="s">
        <v>120</v>
      </c>
      <c r="K115" s="182"/>
      <c r="L115" s="231">
        <f t="shared" si="2"/>
        <v>100</v>
      </c>
      <c r="M115" s="231">
        <f t="shared" si="2"/>
        <v>0</v>
      </c>
      <c r="N115" s="24"/>
    </row>
    <row r="116" spans="1:22" s="29" customFormat="1" ht="29.25" customHeight="1" x14ac:dyDescent="0.25">
      <c r="A116" s="251" t="s">
        <v>168</v>
      </c>
      <c r="B116" s="252"/>
      <c r="C116" s="252"/>
      <c r="D116" s="252"/>
      <c r="E116" s="252"/>
      <c r="F116" s="252"/>
      <c r="G116" s="253"/>
      <c r="H116" s="233">
        <v>972</v>
      </c>
      <c r="I116" s="234">
        <v>705</v>
      </c>
      <c r="J116" s="224" t="s">
        <v>120</v>
      </c>
      <c r="K116" s="235">
        <v>200</v>
      </c>
      <c r="L116" s="236">
        <f t="shared" si="2"/>
        <v>100</v>
      </c>
      <c r="M116" s="236">
        <f t="shared" si="2"/>
        <v>0</v>
      </c>
      <c r="N116" s="28"/>
    </row>
    <row r="117" spans="1:22" s="10" customFormat="1" ht="18" customHeight="1" x14ac:dyDescent="0.25">
      <c r="A117" s="245" t="s">
        <v>152</v>
      </c>
      <c r="B117" s="246"/>
      <c r="C117" s="246"/>
      <c r="D117" s="246"/>
      <c r="E117" s="246"/>
      <c r="F117" s="246"/>
      <c r="G117" s="247"/>
      <c r="H117" s="180">
        <v>972</v>
      </c>
      <c r="I117" s="181">
        <v>705</v>
      </c>
      <c r="J117" s="192" t="s">
        <v>120</v>
      </c>
      <c r="K117" s="182">
        <v>244</v>
      </c>
      <c r="L117" s="231">
        <v>100</v>
      </c>
      <c r="M117" s="202">
        <v>0</v>
      </c>
      <c r="N117" s="24"/>
    </row>
    <row r="118" spans="1:22" s="10" customFormat="1" ht="18.75" customHeight="1" x14ac:dyDescent="0.25">
      <c r="A118" s="280" t="s">
        <v>148</v>
      </c>
      <c r="B118" s="281"/>
      <c r="C118" s="281"/>
      <c r="D118" s="281"/>
      <c r="E118" s="281"/>
      <c r="F118" s="281"/>
      <c r="G118" s="282"/>
      <c r="H118" s="83">
        <v>972</v>
      </c>
      <c r="I118" s="200">
        <v>707</v>
      </c>
      <c r="J118" s="201"/>
      <c r="K118" s="73"/>
      <c r="L118" s="207">
        <f>L119+L122</f>
        <v>1626</v>
      </c>
      <c r="M118" s="207">
        <f>M119+M122</f>
        <v>766.2</v>
      </c>
      <c r="N118" s="17"/>
    </row>
    <row r="119" spans="1:22" ht="18.75" customHeight="1" x14ac:dyDescent="0.4">
      <c r="A119" s="283" t="s">
        <v>110</v>
      </c>
      <c r="B119" s="284"/>
      <c r="C119" s="284"/>
      <c r="D119" s="284"/>
      <c r="E119" s="284"/>
      <c r="F119" s="284"/>
      <c r="G119" s="285"/>
      <c r="H119" s="166">
        <v>972</v>
      </c>
      <c r="I119" s="199">
        <v>707</v>
      </c>
      <c r="J119" s="194" t="s">
        <v>121</v>
      </c>
      <c r="K119" s="169"/>
      <c r="L119" s="230">
        <f>L120</f>
        <v>1226</v>
      </c>
      <c r="M119" s="230">
        <f>M120</f>
        <v>412.5</v>
      </c>
      <c r="N119" s="24"/>
      <c r="R119" s="10"/>
      <c r="V119" s="4"/>
    </row>
    <row r="120" spans="1:22" s="10" customFormat="1" ht="25.5" customHeight="1" x14ac:dyDescent="0.25">
      <c r="A120" s="251" t="s">
        <v>168</v>
      </c>
      <c r="B120" s="252"/>
      <c r="C120" s="252"/>
      <c r="D120" s="252"/>
      <c r="E120" s="252"/>
      <c r="F120" s="252"/>
      <c r="G120" s="253"/>
      <c r="H120" s="60">
        <v>972</v>
      </c>
      <c r="I120" s="84">
        <v>707</v>
      </c>
      <c r="J120" s="184" t="s">
        <v>121</v>
      </c>
      <c r="K120" s="63">
        <v>200</v>
      </c>
      <c r="L120" s="206">
        <f>L121</f>
        <v>1226</v>
      </c>
      <c r="M120" s="206">
        <f>M121</f>
        <v>412.5</v>
      </c>
      <c r="N120" s="17"/>
      <c r="R120" s="1"/>
    </row>
    <row r="121" spans="1:22" ht="18.75" customHeight="1" x14ac:dyDescent="0.25">
      <c r="A121" s="245" t="s">
        <v>152</v>
      </c>
      <c r="B121" s="246"/>
      <c r="C121" s="246"/>
      <c r="D121" s="246"/>
      <c r="E121" s="246"/>
      <c r="F121" s="246"/>
      <c r="G121" s="247"/>
      <c r="H121" s="66">
        <v>972</v>
      </c>
      <c r="I121" s="86">
        <v>707</v>
      </c>
      <c r="J121" s="185" t="s">
        <v>121</v>
      </c>
      <c r="K121" s="69">
        <v>244</v>
      </c>
      <c r="L121" s="223">
        <v>1226</v>
      </c>
      <c r="M121" s="72">
        <v>412.5</v>
      </c>
      <c r="N121" s="19"/>
      <c r="R121" s="10"/>
    </row>
    <row r="122" spans="1:22" ht="29.25" customHeight="1" x14ac:dyDescent="0.25">
      <c r="A122" s="254" t="s">
        <v>62</v>
      </c>
      <c r="B122" s="255"/>
      <c r="C122" s="255"/>
      <c r="D122" s="255"/>
      <c r="E122" s="255"/>
      <c r="F122" s="255"/>
      <c r="G122" s="256"/>
      <c r="H122" s="53">
        <v>972</v>
      </c>
      <c r="I122" s="81">
        <v>707</v>
      </c>
      <c r="J122" s="183" t="s">
        <v>123</v>
      </c>
      <c r="K122" s="56"/>
      <c r="L122" s="102">
        <f>L123</f>
        <v>400</v>
      </c>
      <c r="M122" s="102">
        <f>M123</f>
        <v>353.7</v>
      </c>
    </row>
    <row r="123" spans="1:22" ht="29.25" customHeight="1" x14ac:dyDescent="0.4">
      <c r="A123" s="251" t="s">
        <v>168</v>
      </c>
      <c r="B123" s="252"/>
      <c r="C123" s="252"/>
      <c r="D123" s="252"/>
      <c r="E123" s="252"/>
      <c r="F123" s="252"/>
      <c r="G123" s="253"/>
      <c r="H123" s="60">
        <v>972</v>
      </c>
      <c r="I123" s="84">
        <v>707</v>
      </c>
      <c r="J123" s="184" t="s">
        <v>123</v>
      </c>
      <c r="K123" s="63">
        <v>200</v>
      </c>
      <c r="L123" s="206">
        <f>L124</f>
        <v>400</v>
      </c>
      <c r="M123" s="206">
        <f>M124</f>
        <v>353.7</v>
      </c>
      <c r="V123" s="4"/>
    </row>
    <row r="124" spans="1:22" ht="17.25" customHeight="1" x14ac:dyDescent="0.25">
      <c r="A124" s="245" t="s">
        <v>152</v>
      </c>
      <c r="B124" s="246"/>
      <c r="C124" s="246"/>
      <c r="D124" s="246"/>
      <c r="E124" s="246"/>
      <c r="F124" s="246"/>
      <c r="G124" s="247"/>
      <c r="H124" s="66">
        <v>972</v>
      </c>
      <c r="I124" s="86">
        <v>707</v>
      </c>
      <c r="J124" s="185" t="s">
        <v>123</v>
      </c>
      <c r="K124" s="69">
        <v>244</v>
      </c>
      <c r="L124" s="223">
        <v>400</v>
      </c>
      <c r="M124" s="72">
        <v>353.7</v>
      </c>
      <c r="N124" s="19"/>
    </row>
    <row r="125" spans="1:22" s="5" customFormat="1" ht="18.75" customHeight="1" x14ac:dyDescent="0.25">
      <c r="A125" s="239" t="s">
        <v>34</v>
      </c>
      <c r="B125" s="240"/>
      <c r="C125" s="240"/>
      <c r="D125" s="240"/>
      <c r="E125" s="240"/>
      <c r="F125" s="240"/>
      <c r="G125" s="241"/>
      <c r="H125" s="46">
        <v>972</v>
      </c>
      <c r="I125" s="47">
        <v>800</v>
      </c>
      <c r="J125" s="186"/>
      <c r="K125" s="49"/>
      <c r="L125" s="205">
        <f t="shared" ref="L125:M128" si="3">L126</f>
        <v>34367.4</v>
      </c>
      <c r="M125" s="205">
        <f t="shared" si="3"/>
        <v>34035.300000000003</v>
      </c>
      <c r="N125" s="19"/>
    </row>
    <row r="126" spans="1:22" ht="19.5" customHeight="1" x14ac:dyDescent="0.25">
      <c r="A126" s="277" t="s">
        <v>45</v>
      </c>
      <c r="B126" s="278"/>
      <c r="C126" s="278"/>
      <c r="D126" s="278"/>
      <c r="E126" s="278"/>
      <c r="F126" s="278"/>
      <c r="G126" s="279"/>
      <c r="H126" s="166">
        <v>972</v>
      </c>
      <c r="I126" s="167">
        <v>801</v>
      </c>
      <c r="J126" s="194"/>
      <c r="K126" s="169"/>
      <c r="L126" s="230">
        <f t="shared" si="3"/>
        <v>34367.4</v>
      </c>
      <c r="M126" s="230">
        <f t="shared" si="3"/>
        <v>34035.300000000003</v>
      </c>
    </row>
    <row r="127" spans="1:22" ht="27" customHeight="1" x14ac:dyDescent="0.25">
      <c r="A127" s="280" t="s">
        <v>63</v>
      </c>
      <c r="B127" s="281"/>
      <c r="C127" s="281"/>
      <c r="D127" s="281"/>
      <c r="E127" s="281"/>
      <c r="F127" s="281"/>
      <c r="G127" s="282"/>
      <c r="H127" s="53">
        <v>972</v>
      </c>
      <c r="I127" s="81">
        <v>801</v>
      </c>
      <c r="J127" s="183" t="s">
        <v>137</v>
      </c>
      <c r="K127" s="53"/>
      <c r="L127" s="102">
        <f t="shared" si="3"/>
        <v>34367.4</v>
      </c>
      <c r="M127" s="102">
        <f t="shared" si="3"/>
        <v>34035.300000000003</v>
      </c>
    </row>
    <row r="128" spans="1:22" ht="27.75" customHeight="1" x14ac:dyDescent="0.25">
      <c r="A128" s="251" t="s">
        <v>168</v>
      </c>
      <c r="B128" s="252"/>
      <c r="C128" s="252"/>
      <c r="D128" s="252"/>
      <c r="E128" s="252"/>
      <c r="F128" s="252"/>
      <c r="G128" s="253"/>
      <c r="H128" s="60">
        <v>972</v>
      </c>
      <c r="I128" s="84">
        <v>801</v>
      </c>
      <c r="J128" s="184" t="s">
        <v>137</v>
      </c>
      <c r="K128" s="63">
        <v>200</v>
      </c>
      <c r="L128" s="206">
        <f t="shared" si="3"/>
        <v>34367.4</v>
      </c>
      <c r="M128" s="206">
        <f t="shared" si="3"/>
        <v>34035.300000000003</v>
      </c>
      <c r="N128" s="19"/>
    </row>
    <row r="129" spans="1:22" s="27" customFormat="1" ht="18.75" customHeight="1" x14ac:dyDescent="0.25">
      <c r="A129" s="245" t="s">
        <v>152</v>
      </c>
      <c r="B129" s="246"/>
      <c r="C129" s="246"/>
      <c r="D129" s="246"/>
      <c r="E129" s="246"/>
      <c r="F129" s="246"/>
      <c r="G129" s="247"/>
      <c r="H129" s="66">
        <v>972</v>
      </c>
      <c r="I129" s="86">
        <v>801</v>
      </c>
      <c r="J129" s="185" t="s">
        <v>137</v>
      </c>
      <c r="K129" s="69">
        <v>244</v>
      </c>
      <c r="L129" s="221">
        <v>34367.4</v>
      </c>
      <c r="M129" s="91">
        <v>34035.300000000003</v>
      </c>
      <c r="N129" s="26"/>
    </row>
    <row r="130" spans="1:22" ht="20.25" customHeight="1" x14ac:dyDescent="0.25">
      <c r="A130" s="239" t="s">
        <v>26</v>
      </c>
      <c r="B130" s="240"/>
      <c r="C130" s="240"/>
      <c r="D130" s="240"/>
      <c r="E130" s="240"/>
      <c r="F130" s="240"/>
      <c r="G130" s="241"/>
      <c r="H130" s="46">
        <v>972</v>
      </c>
      <c r="I130" s="47">
        <v>1000</v>
      </c>
      <c r="J130" s="186"/>
      <c r="K130" s="49"/>
      <c r="L130" s="205">
        <f>L131+L135</f>
        <v>18876.2</v>
      </c>
      <c r="M130" s="205">
        <f>M131+M135</f>
        <v>15743.4</v>
      </c>
    </row>
    <row r="131" spans="1:22" ht="18" customHeight="1" x14ac:dyDescent="0.25">
      <c r="A131" s="277" t="s">
        <v>149</v>
      </c>
      <c r="B131" s="278"/>
      <c r="C131" s="278"/>
      <c r="D131" s="278"/>
      <c r="E131" s="278"/>
      <c r="F131" s="278"/>
      <c r="G131" s="279"/>
      <c r="H131" s="166">
        <v>972</v>
      </c>
      <c r="I131" s="167">
        <v>1001</v>
      </c>
      <c r="J131" s="194"/>
      <c r="K131" s="169" t="s">
        <v>3</v>
      </c>
      <c r="L131" s="230">
        <f t="shared" ref="L131:M133" si="4">L132</f>
        <v>482.4</v>
      </c>
      <c r="M131" s="230">
        <f t="shared" si="4"/>
        <v>480.6</v>
      </c>
    </row>
    <row r="132" spans="1:22" s="27" customFormat="1" ht="42" customHeight="1" x14ac:dyDescent="0.25">
      <c r="A132" s="254" t="s">
        <v>57</v>
      </c>
      <c r="B132" s="255"/>
      <c r="C132" s="255"/>
      <c r="D132" s="255"/>
      <c r="E132" s="255"/>
      <c r="F132" s="255"/>
      <c r="G132" s="256"/>
      <c r="H132" s="53">
        <v>972</v>
      </c>
      <c r="I132" s="54">
        <v>1001</v>
      </c>
      <c r="J132" s="183" t="s">
        <v>124</v>
      </c>
      <c r="K132" s="56"/>
      <c r="L132" s="207">
        <f t="shared" si="4"/>
        <v>482.4</v>
      </c>
      <c r="M132" s="207">
        <f t="shared" si="4"/>
        <v>480.6</v>
      </c>
      <c r="N132" s="26"/>
    </row>
    <row r="133" spans="1:22" s="27" customFormat="1" ht="19.5" customHeight="1" x14ac:dyDescent="0.25">
      <c r="A133" s="242" t="s">
        <v>172</v>
      </c>
      <c r="B133" s="243"/>
      <c r="C133" s="243"/>
      <c r="D133" s="243"/>
      <c r="E133" s="243"/>
      <c r="F133" s="243"/>
      <c r="G133" s="244"/>
      <c r="H133" s="60">
        <v>972</v>
      </c>
      <c r="I133" s="61">
        <v>1001</v>
      </c>
      <c r="J133" s="184" t="s">
        <v>124</v>
      </c>
      <c r="K133" s="63">
        <v>300</v>
      </c>
      <c r="L133" s="208">
        <f t="shared" si="4"/>
        <v>482.4</v>
      </c>
      <c r="M133" s="208">
        <f t="shared" si="4"/>
        <v>480.6</v>
      </c>
      <c r="N133" s="26"/>
    </row>
    <row r="134" spans="1:22" ht="18" customHeight="1" x14ac:dyDescent="0.25">
      <c r="A134" s="245" t="s">
        <v>138</v>
      </c>
      <c r="B134" s="246"/>
      <c r="C134" s="246"/>
      <c r="D134" s="246"/>
      <c r="E134" s="246"/>
      <c r="F134" s="246"/>
      <c r="G134" s="247"/>
      <c r="H134" s="66">
        <v>972</v>
      </c>
      <c r="I134" s="67">
        <v>1001</v>
      </c>
      <c r="J134" s="185" t="s">
        <v>124</v>
      </c>
      <c r="K134" s="69">
        <v>312</v>
      </c>
      <c r="L134" s="91">
        <v>482.4</v>
      </c>
      <c r="M134" s="91">
        <v>480.6</v>
      </c>
      <c r="N134" s="19"/>
    </row>
    <row r="135" spans="1:22" s="27" customFormat="1" ht="19.5" customHeight="1" x14ac:dyDescent="0.25">
      <c r="A135" s="280" t="s">
        <v>8</v>
      </c>
      <c r="B135" s="281"/>
      <c r="C135" s="281"/>
      <c r="D135" s="281"/>
      <c r="E135" s="281"/>
      <c r="F135" s="281"/>
      <c r="G135" s="282"/>
      <c r="H135" s="83">
        <v>972</v>
      </c>
      <c r="I135" s="200">
        <v>1004</v>
      </c>
      <c r="J135" s="201"/>
      <c r="K135" s="73" t="s">
        <v>3</v>
      </c>
      <c r="L135" s="207">
        <f>L136+L139</f>
        <v>18393.8</v>
      </c>
      <c r="M135" s="207">
        <f>M136+M139</f>
        <v>15262.8</v>
      </c>
      <c r="N135" s="26"/>
    </row>
    <row r="136" spans="1:22" ht="56.25" customHeight="1" x14ac:dyDescent="0.25">
      <c r="A136" s="280" t="s">
        <v>141</v>
      </c>
      <c r="B136" s="281"/>
      <c r="C136" s="281"/>
      <c r="D136" s="281"/>
      <c r="E136" s="281"/>
      <c r="F136" s="281"/>
      <c r="G136" s="282"/>
      <c r="H136" s="53">
        <v>972</v>
      </c>
      <c r="I136" s="54">
        <v>1004</v>
      </c>
      <c r="J136" s="189" t="s">
        <v>125</v>
      </c>
      <c r="K136" s="56"/>
      <c r="L136" s="102">
        <f>L137</f>
        <v>13966.9</v>
      </c>
      <c r="M136" s="102">
        <f>M137</f>
        <v>11525.6</v>
      </c>
      <c r="R136" s="5"/>
    </row>
    <row r="137" spans="1:22" ht="17.25" customHeight="1" x14ac:dyDescent="0.25">
      <c r="A137" s="242" t="s">
        <v>172</v>
      </c>
      <c r="B137" s="243"/>
      <c r="C137" s="243"/>
      <c r="D137" s="243"/>
      <c r="E137" s="243"/>
      <c r="F137" s="243"/>
      <c r="G137" s="244"/>
      <c r="H137" s="60">
        <v>972</v>
      </c>
      <c r="I137" s="61">
        <v>1004</v>
      </c>
      <c r="J137" s="190" t="s">
        <v>125</v>
      </c>
      <c r="K137" s="63">
        <v>300</v>
      </c>
      <c r="L137" s="206">
        <f>L138</f>
        <v>13966.9</v>
      </c>
      <c r="M137" s="206">
        <f>M138</f>
        <v>11525.6</v>
      </c>
    </row>
    <row r="138" spans="1:22" ht="27" customHeight="1" x14ac:dyDescent="0.25">
      <c r="A138" s="286" t="s">
        <v>150</v>
      </c>
      <c r="B138" s="287"/>
      <c r="C138" s="287"/>
      <c r="D138" s="287"/>
      <c r="E138" s="287"/>
      <c r="F138" s="287"/>
      <c r="G138" s="288"/>
      <c r="H138" s="66">
        <v>972</v>
      </c>
      <c r="I138" s="67">
        <v>1004</v>
      </c>
      <c r="J138" s="191" t="s">
        <v>125</v>
      </c>
      <c r="K138" s="69">
        <v>313</v>
      </c>
      <c r="L138" s="223">
        <v>13966.9</v>
      </c>
      <c r="M138" s="223">
        <v>11525.6</v>
      </c>
      <c r="N138" s="19"/>
    </row>
    <row r="139" spans="1:22" s="27" customFormat="1" ht="54" customHeight="1" x14ac:dyDescent="0.25">
      <c r="A139" s="280" t="s">
        <v>142</v>
      </c>
      <c r="B139" s="281"/>
      <c r="C139" s="281"/>
      <c r="D139" s="281"/>
      <c r="E139" s="281"/>
      <c r="F139" s="281"/>
      <c r="G139" s="282"/>
      <c r="H139" s="53">
        <v>972</v>
      </c>
      <c r="I139" s="54">
        <v>1004</v>
      </c>
      <c r="J139" s="189" t="s">
        <v>126</v>
      </c>
      <c r="K139" s="56"/>
      <c r="L139" s="102">
        <f>L140</f>
        <v>4426.8999999999996</v>
      </c>
      <c r="M139" s="102">
        <f>M140</f>
        <v>3737.2</v>
      </c>
      <c r="N139" s="26"/>
    </row>
    <row r="140" spans="1:22" ht="18" customHeight="1" x14ac:dyDescent="0.25">
      <c r="A140" s="242" t="s">
        <v>172</v>
      </c>
      <c r="B140" s="243"/>
      <c r="C140" s="243"/>
      <c r="D140" s="243"/>
      <c r="E140" s="243"/>
      <c r="F140" s="243"/>
      <c r="G140" s="244"/>
      <c r="H140" s="60">
        <v>972</v>
      </c>
      <c r="I140" s="61">
        <v>1004</v>
      </c>
      <c r="J140" s="190" t="s">
        <v>126</v>
      </c>
      <c r="K140" s="63">
        <v>300</v>
      </c>
      <c r="L140" s="206">
        <f>L141</f>
        <v>4426.8999999999996</v>
      </c>
      <c r="M140" s="206">
        <f>M141</f>
        <v>3737.2</v>
      </c>
    </row>
    <row r="141" spans="1:22" ht="27" customHeight="1" x14ac:dyDescent="0.4">
      <c r="A141" s="286" t="s">
        <v>151</v>
      </c>
      <c r="B141" s="287"/>
      <c r="C141" s="287"/>
      <c r="D141" s="287"/>
      <c r="E141" s="287"/>
      <c r="F141" s="287"/>
      <c r="G141" s="288"/>
      <c r="H141" s="66">
        <v>972</v>
      </c>
      <c r="I141" s="67">
        <v>1004</v>
      </c>
      <c r="J141" s="191" t="s">
        <v>126</v>
      </c>
      <c r="K141" s="69">
        <v>323</v>
      </c>
      <c r="L141" s="223">
        <v>4426.8999999999996</v>
      </c>
      <c r="M141" s="223">
        <v>3737.2</v>
      </c>
      <c r="N141" s="24"/>
      <c r="V141" s="4"/>
    </row>
    <row r="142" spans="1:22" ht="20.25" customHeight="1" x14ac:dyDescent="0.25">
      <c r="A142" s="239" t="s">
        <v>32</v>
      </c>
      <c r="B142" s="240"/>
      <c r="C142" s="240"/>
      <c r="D142" s="240"/>
      <c r="E142" s="240"/>
      <c r="F142" s="240"/>
      <c r="G142" s="241"/>
      <c r="H142" s="46">
        <v>972</v>
      </c>
      <c r="I142" s="47">
        <v>1100</v>
      </c>
      <c r="J142" s="186"/>
      <c r="K142" s="49"/>
      <c r="L142" s="205">
        <f t="shared" ref="L142:M145" si="5">L143</f>
        <v>2616</v>
      </c>
      <c r="M142" s="205">
        <f t="shared" si="5"/>
        <v>2311.1999999999998</v>
      </c>
      <c r="N142" s="19"/>
      <c r="R142" s="10"/>
    </row>
    <row r="143" spans="1:22" s="27" customFormat="1" ht="20.25" customHeight="1" x14ac:dyDescent="0.25">
      <c r="A143" s="277" t="s">
        <v>44</v>
      </c>
      <c r="B143" s="278"/>
      <c r="C143" s="278"/>
      <c r="D143" s="278"/>
      <c r="E143" s="278"/>
      <c r="F143" s="278"/>
      <c r="G143" s="279"/>
      <c r="H143" s="166">
        <v>972</v>
      </c>
      <c r="I143" s="167">
        <v>1101</v>
      </c>
      <c r="J143" s="194"/>
      <c r="K143" s="169"/>
      <c r="L143" s="230">
        <f t="shared" si="5"/>
        <v>2616</v>
      </c>
      <c r="M143" s="230">
        <f t="shared" si="5"/>
        <v>2311.1999999999998</v>
      </c>
      <c r="N143" s="26"/>
      <c r="R143" s="29"/>
    </row>
    <row r="144" spans="1:22" ht="41.25" customHeight="1" x14ac:dyDescent="0.25">
      <c r="A144" s="254" t="s">
        <v>59</v>
      </c>
      <c r="B144" s="255"/>
      <c r="C144" s="255"/>
      <c r="D144" s="255"/>
      <c r="E144" s="255"/>
      <c r="F144" s="255"/>
      <c r="G144" s="256"/>
      <c r="H144" s="53">
        <v>972</v>
      </c>
      <c r="I144" s="81">
        <v>1101</v>
      </c>
      <c r="J144" s="189" t="s">
        <v>129</v>
      </c>
      <c r="K144" s="53"/>
      <c r="L144" s="219">
        <f t="shared" si="5"/>
        <v>2616</v>
      </c>
      <c r="M144" s="219">
        <f t="shared" si="5"/>
        <v>2311.1999999999998</v>
      </c>
    </row>
    <row r="145" spans="1:18" ht="27.75" customHeight="1" x14ac:dyDescent="0.25">
      <c r="A145" s="251" t="s">
        <v>168</v>
      </c>
      <c r="B145" s="252"/>
      <c r="C145" s="252"/>
      <c r="D145" s="252"/>
      <c r="E145" s="252"/>
      <c r="F145" s="252"/>
      <c r="G145" s="253"/>
      <c r="H145" s="60">
        <v>972</v>
      </c>
      <c r="I145" s="84">
        <v>1101</v>
      </c>
      <c r="J145" s="190" t="s">
        <v>129</v>
      </c>
      <c r="K145" s="63">
        <v>200</v>
      </c>
      <c r="L145" s="228">
        <f t="shared" si="5"/>
        <v>2616</v>
      </c>
      <c r="M145" s="228">
        <f t="shared" si="5"/>
        <v>2311.1999999999998</v>
      </c>
    </row>
    <row r="146" spans="1:18" ht="17.25" customHeight="1" x14ac:dyDescent="0.25">
      <c r="A146" s="245" t="s">
        <v>152</v>
      </c>
      <c r="B146" s="246"/>
      <c r="C146" s="246"/>
      <c r="D146" s="246"/>
      <c r="E146" s="246"/>
      <c r="F146" s="246"/>
      <c r="G146" s="247"/>
      <c r="H146" s="66">
        <v>972</v>
      </c>
      <c r="I146" s="67">
        <v>1101</v>
      </c>
      <c r="J146" s="191" t="s">
        <v>129</v>
      </c>
      <c r="K146" s="69">
        <v>244</v>
      </c>
      <c r="L146" s="221">
        <v>2616</v>
      </c>
      <c r="M146" s="91">
        <v>2311.1999999999998</v>
      </c>
    </row>
    <row r="147" spans="1:18" ht="19.5" customHeight="1" x14ac:dyDescent="0.25">
      <c r="A147" s="239" t="s">
        <v>39</v>
      </c>
      <c r="B147" s="240"/>
      <c r="C147" s="240"/>
      <c r="D147" s="240"/>
      <c r="E147" s="240"/>
      <c r="F147" s="240"/>
      <c r="G147" s="241"/>
      <c r="H147" s="46">
        <v>972</v>
      </c>
      <c r="I147" s="47">
        <v>1200</v>
      </c>
      <c r="J147" s="186"/>
      <c r="K147" s="49"/>
      <c r="L147" s="205">
        <f>L148</f>
        <v>1598.4</v>
      </c>
      <c r="M147" s="205">
        <f>M148</f>
        <v>1116.5</v>
      </c>
      <c r="N147" s="19"/>
      <c r="R147" s="10"/>
    </row>
    <row r="148" spans="1:18" s="27" customFormat="1" ht="17.25" customHeight="1" x14ac:dyDescent="0.25">
      <c r="A148" s="295" t="s">
        <v>43</v>
      </c>
      <c r="B148" s="296"/>
      <c r="C148" s="296"/>
      <c r="D148" s="296"/>
      <c r="E148" s="296"/>
      <c r="F148" s="296"/>
      <c r="G148" s="297"/>
      <c r="H148" s="166">
        <v>972</v>
      </c>
      <c r="I148" s="167">
        <v>1202</v>
      </c>
      <c r="J148" s="194"/>
      <c r="K148" s="169"/>
      <c r="L148" s="230">
        <f>L149+L152</f>
        <v>1598.4</v>
      </c>
      <c r="M148" s="230">
        <f>M149+M152</f>
        <v>1116.5</v>
      </c>
      <c r="N148" s="26"/>
    </row>
    <row r="149" spans="1:18" ht="39" customHeight="1" x14ac:dyDescent="0.25">
      <c r="A149" s="266" t="s">
        <v>60</v>
      </c>
      <c r="B149" s="267"/>
      <c r="C149" s="267"/>
      <c r="D149" s="267"/>
      <c r="E149" s="267"/>
      <c r="F149" s="267"/>
      <c r="G149" s="268"/>
      <c r="H149" s="238">
        <v>972</v>
      </c>
      <c r="I149" s="81">
        <v>1202</v>
      </c>
      <c r="J149" s="189" t="s">
        <v>130</v>
      </c>
      <c r="K149" s="56"/>
      <c r="L149" s="227">
        <f>L150</f>
        <v>720</v>
      </c>
      <c r="M149" s="227">
        <f>M150</f>
        <v>421</v>
      </c>
      <c r="R149" s="5"/>
    </row>
    <row r="150" spans="1:18" ht="26.25" customHeight="1" x14ac:dyDescent="0.25">
      <c r="A150" s="289" t="s">
        <v>168</v>
      </c>
      <c r="B150" s="290"/>
      <c r="C150" s="290"/>
      <c r="D150" s="290"/>
      <c r="E150" s="290"/>
      <c r="F150" s="290"/>
      <c r="G150" s="291"/>
      <c r="H150" s="60">
        <v>972</v>
      </c>
      <c r="I150" s="84">
        <v>1202</v>
      </c>
      <c r="J150" s="190" t="s">
        <v>130</v>
      </c>
      <c r="K150" s="63">
        <v>200</v>
      </c>
      <c r="L150" s="228">
        <f>L151</f>
        <v>720</v>
      </c>
      <c r="M150" s="228">
        <f>M151</f>
        <v>421</v>
      </c>
    </row>
    <row r="151" spans="1:18" ht="18" customHeight="1" x14ac:dyDescent="0.25">
      <c r="A151" s="298" t="s">
        <v>152</v>
      </c>
      <c r="B151" s="299"/>
      <c r="C151" s="299"/>
      <c r="D151" s="299"/>
      <c r="E151" s="299"/>
      <c r="F151" s="299"/>
      <c r="G151" s="300"/>
      <c r="H151" s="66">
        <v>972</v>
      </c>
      <c r="I151" s="86">
        <v>1202</v>
      </c>
      <c r="J151" s="191" t="s">
        <v>130</v>
      </c>
      <c r="K151" s="69">
        <v>244</v>
      </c>
      <c r="L151" s="221">
        <v>720</v>
      </c>
      <c r="M151" s="91">
        <v>421</v>
      </c>
      <c r="N151" s="19"/>
    </row>
    <row r="152" spans="1:18" ht="27.75" customHeight="1" x14ac:dyDescent="0.25">
      <c r="A152" s="280" t="s">
        <v>31</v>
      </c>
      <c r="B152" s="281"/>
      <c r="C152" s="281"/>
      <c r="D152" s="281"/>
      <c r="E152" s="281"/>
      <c r="F152" s="281"/>
      <c r="G152" s="282"/>
      <c r="H152" s="238">
        <v>972</v>
      </c>
      <c r="I152" s="81">
        <v>1202</v>
      </c>
      <c r="J152" s="183" t="s">
        <v>131</v>
      </c>
      <c r="K152" s="56"/>
      <c r="L152" s="227">
        <f>L153</f>
        <v>878.4</v>
      </c>
      <c r="M152" s="227">
        <f>M153</f>
        <v>695.5</v>
      </c>
      <c r="R152" s="5"/>
    </row>
    <row r="153" spans="1:18" ht="32.25" customHeight="1" x14ac:dyDescent="0.25">
      <c r="A153" s="289" t="s">
        <v>168</v>
      </c>
      <c r="B153" s="290"/>
      <c r="C153" s="290"/>
      <c r="D153" s="290"/>
      <c r="E153" s="290"/>
      <c r="F153" s="290"/>
      <c r="G153" s="291"/>
      <c r="H153" s="60">
        <v>972</v>
      </c>
      <c r="I153" s="84">
        <v>1202</v>
      </c>
      <c r="J153" s="184" t="s">
        <v>131</v>
      </c>
      <c r="K153" s="63">
        <v>200</v>
      </c>
      <c r="L153" s="228">
        <f>L154</f>
        <v>878.4</v>
      </c>
      <c r="M153" s="228">
        <f>M154</f>
        <v>695.5</v>
      </c>
    </row>
    <row r="154" spans="1:18" ht="18.75" customHeight="1" x14ac:dyDescent="0.25">
      <c r="A154" s="245" t="s">
        <v>152</v>
      </c>
      <c r="B154" s="246"/>
      <c r="C154" s="246"/>
      <c r="D154" s="246"/>
      <c r="E154" s="246"/>
      <c r="F154" s="246"/>
      <c r="G154" s="247"/>
      <c r="H154" s="66">
        <v>972</v>
      </c>
      <c r="I154" s="86">
        <v>1202</v>
      </c>
      <c r="J154" s="185" t="s">
        <v>131</v>
      </c>
      <c r="K154" s="69">
        <v>244</v>
      </c>
      <c r="L154" s="221">
        <v>878.4</v>
      </c>
      <c r="M154" s="91">
        <v>695.5</v>
      </c>
    </row>
    <row r="155" spans="1:18" ht="15.6" x14ac:dyDescent="0.25">
      <c r="A155" s="292" t="s">
        <v>2</v>
      </c>
      <c r="B155" s="293"/>
      <c r="C155" s="293"/>
      <c r="D155" s="293"/>
      <c r="E155" s="293"/>
      <c r="F155" s="293"/>
      <c r="G155" s="293"/>
      <c r="H155" s="293"/>
      <c r="I155" s="293"/>
      <c r="J155" s="293"/>
      <c r="K155" s="294"/>
      <c r="L155" s="227">
        <f>L15+L39+L51</f>
        <v>160000</v>
      </c>
      <c r="M155" s="227">
        <f>M15+M39+M51</f>
        <v>146745.69999999998</v>
      </c>
    </row>
    <row r="156" spans="1:18" ht="44.25" customHeight="1" x14ac:dyDescent="0.25">
      <c r="B156" s="104"/>
      <c r="C156" s="104"/>
      <c r="D156" s="104"/>
      <c r="E156" s="104"/>
      <c r="F156" s="237"/>
    </row>
    <row r="157" spans="1:18" ht="33" customHeight="1" x14ac:dyDescent="0.25"/>
    <row r="158" spans="1:18" ht="27.75" customHeight="1" x14ac:dyDescent="0.25"/>
  </sheetData>
  <autoFilter ref="G14:M155" xr:uid="{00000000-0009-0000-0000-000000000000}"/>
  <dataConsolidate/>
  <mergeCells count="153">
    <mergeCell ref="A152:G152"/>
    <mergeCell ref="A153:G153"/>
    <mergeCell ref="A154:G154"/>
    <mergeCell ref="A155:K155"/>
    <mergeCell ref="A147:G147"/>
    <mergeCell ref="A148:G148"/>
    <mergeCell ref="A149:G149"/>
    <mergeCell ref="A150:G150"/>
    <mergeCell ref="A151:G151"/>
    <mergeCell ref="A142:G142"/>
    <mergeCell ref="A143:G143"/>
    <mergeCell ref="A144:G144"/>
    <mergeCell ref="A145:G145"/>
    <mergeCell ref="A146:G146"/>
    <mergeCell ref="A138:G138"/>
    <mergeCell ref="A139:G139"/>
    <mergeCell ref="A140:G140"/>
    <mergeCell ref="A141:G141"/>
    <mergeCell ref="A133:G133"/>
    <mergeCell ref="A134:G134"/>
    <mergeCell ref="A135:G135"/>
    <mergeCell ref="A136:G136"/>
    <mergeCell ref="A137:G137"/>
    <mergeCell ref="A128:G128"/>
    <mergeCell ref="A129:G129"/>
    <mergeCell ref="A130:G130"/>
    <mergeCell ref="A131:G131"/>
    <mergeCell ref="A132:G132"/>
    <mergeCell ref="A123:G123"/>
    <mergeCell ref="A124:G124"/>
    <mergeCell ref="A125:G125"/>
    <mergeCell ref="A126:G126"/>
    <mergeCell ref="A127:G127"/>
    <mergeCell ref="A118:G118"/>
    <mergeCell ref="A119:G119"/>
    <mergeCell ref="A120:G120"/>
    <mergeCell ref="A121:G121"/>
    <mergeCell ref="A122:G122"/>
    <mergeCell ref="A114:G114"/>
    <mergeCell ref="A115:G115"/>
    <mergeCell ref="A116:G116"/>
    <mergeCell ref="A117:G117"/>
    <mergeCell ref="A108:G108"/>
    <mergeCell ref="A109:G109"/>
    <mergeCell ref="A110:G110"/>
    <mergeCell ref="A111:G111"/>
    <mergeCell ref="A112:G112"/>
    <mergeCell ref="A105:G105"/>
    <mergeCell ref="A106:G106"/>
    <mergeCell ref="A107:G107"/>
    <mergeCell ref="A98:G98"/>
    <mergeCell ref="A99:G99"/>
    <mergeCell ref="A100:G100"/>
    <mergeCell ref="A101:G101"/>
    <mergeCell ref="A102:G102"/>
    <mergeCell ref="A113:G113"/>
    <mergeCell ref="A96:G96"/>
    <mergeCell ref="A97:G97"/>
    <mergeCell ref="A88:G88"/>
    <mergeCell ref="A89:G89"/>
    <mergeCell ref="A90:G90"/>
    <mergeCell ref="A91:G91"/>
    <mergeCell ref="A92:G92"/>
    <mergeCell ref="A103:G103"/>
    <mergeCell ref="A104:G104"/>
    <mergeCell ref="A87:G87"/>
    <mergeCell ref="A78:G78"/>
    <mergeCell ref="A79:G79"/>
    <mergeCell ref="A80:G80"/>
    <mergeCell ref="A81:G81"/>
    <mergeCell ref="A82:G82"/>
    <mergeCell ref="A93:G93"/>
    <mergeCell ref="A94:G94"/>
    <mergeCell ref="A95:G95"/>
    <mergeCell ref="A12:M12"/>
    <mergeCell ref="A13:M13"/>
    <mergeCell ref="A15:G15"/>
    <mergeCell ref="A16:G16"/>
    <mergeCell ref="A17:G17"/>
    <mergeCell ref="A83:G83"/>
    <mergeCell ref="A84:G84"/>
    <mergeCell ref="A85:G85"/>
    <mergeCell ref="A86:G86"/>
    <mergeCell ref="A37:G37"/>
    <mergeCell ref="A38:G38"/>
    <mergeCell ref="A14:G14"/>
    <mergeCell ref="A39:G39"/>
    <mergeCell ref="A40:G40"/>
    <mergeCell ref="A32:G32"/>
    <mergeCell ref="A33:G33"/>
    <mergeCell ref="A34:G34"/>
    <mergeCell ref="A35:G35"/>
    <mergeCell ref="A36:G36"/>
    <mergeCell ref="A27:G27"/>
    <mergeCell ref="A28:G28"/>
    <mergeCell ref="A29:G29"/>
    <mergeCell ref="A30:G30"/>
    <mergeCell ref="A31:G31"/>
    <mergeCell ref="A8:M8"/>
    <mergeCell ref="A9:M9"/>
    <mergeCell ref="A10:M10"/>
    <mergeCell ref="A11:M11"/>
    <mergeCell ref="I5:M5"/>
    <mergeCell ref="I1:M1"/>
    <mergeCell ref="I2:M2"/>
    <mergeCell ref="I3:M3"/>
    <mergeCell ref="I4:M4"/>
    <mergeCell ref="A23:G23"/>
    <mergeCell ref="A24:G24"/>
    <mergeCell ref="A25:G25"/>
    <mergeCell ref="A26:G26"/>
    <mergeCell ref="A18:G18"/>
    <mergeCell ref="A19:G19"/>
    <mergeCell ref="A20:G20"/>
    <mergeCell ref="A21:G21"/>
    <mergeCell ref="A22:G22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69:G69"/>
    <mergeCell ref="A70:G70"/>
    <mergeCell ref="A76:G76"/>
    <mergeCell ref="A77:G77"/>
    <mergeCell ref="A71:G71"/>
    <mergeCell ref="A72:G72"/>
    <mergeCell ref="A73:G73"/>
    <mergeCell ref="A74:G74"/>
    <mergeCell ref="A75:G75"/>
  </mergeCells>
  <dataValidations count="1">
    <dataValidation type="list" allowBlank="1" showInputMessage="1" showErrorMessage="1" errorTitle="ОШИБКА !" error="ТУТ должно быть наименование одного из главных распорядителей бюджетных средств" sqref="A9:E9" xr:uid="{00000000-0002-0000-0000-000000000000}">
      <formula1>Имя_ГРБС</formula1>
    </dataValidation>
  </dataValidations>
  <pageMargins left="0.6" right="0.15748031496062992" top="0.23622047244094491" bottom="0.6692913385826772" header="0.19685039370078741" footer="0.19685039370078741"/>
  <pageSetup paperSize="9" orientation="portrait" r:id="rId1"/>
  <headerFooter alignWithMargins="0">
    <oddFooter>&amp;C&amp;8стр.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301" t="s">
        <v>83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x14ac:dyDescent="0.25">
      <c r="A2" s="301" t="s">
        <v>81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2" x14ac:dyDescent="0.25">
      <c r="A3" s="301" t="s">
        <v>54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x14ac:dyDescent="0.25">
      <c r="A4" s="301" t="s">
        <v>53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</row>
    <row r="5" spans="1:12" x14ac:dyDescent="0.25">
      <c r="A5" s="301" t="s">
        <v>58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</row>
    <row r="6" spans="1:12" x14ac:dyDescent="0.25">
      <c r="A6" s="301" t="s">
        <v>107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</row>
    <row r="7" spans="1:12" x14ac:dyDescent="0.25">
      <c r="A7" s="152"/>
      <c r="B7" s="152"/>
      <c r="C7" s="152"/>
      <c r="D7" s="152"/>
      <c r="E7" s="152"/>
      <c r="F7" s="154"/>
      <c r="G7" s="155"/>
      <c r="H7" s="156"/>
      <c r="I7" s="157"/>
      <c r="J7" s="157"/>
      <c r="K7" s="157"/>
      <c r="L7" s="158"/>
    </row>
    <row r="8" spans="1:12" x14ac:dyDescent="0.25">
      <c r="A8" s="301" t="s">
        <v>83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</row>
    <row r="9" spans="1:12" x14ac:dyDescent="0.25">
      <c r="A9" s="301" t="s">
        <v>81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</row>
    <row r="10" spans="1:12" x14ac:dyDescent="0.25">
      <c r="A10" s="301" t="s">
        <v>54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</row>
    <row r="11" spans="1:12" x14ac:dyDescent="0.25">
      <c r="A11" s="301" t="s">
        <v>53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</row>
    <row r="12" spans="1:12" x14ac:dyDescent="0.25">
      <c r="A12" s="301" t="s">
        <v>58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</row>
    <row r="13" spans="1:12" x14ac:dyDescent="0.25">
      <c r="A13" s="301" t="s">
        <v>88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</row>
    <row r="14" spans="1:12" x14ac:dyDescent="0.25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</row>
    <row r="15" spans="1:12" ht="15.6" x14ac:dyDescent="0.25">
      <c r="A15" s="269" t="s">
        <v>106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</row>
    <row r="16" spans="1:12" ht="15.6" x14ac:dyDescent="0.25">
      <c r="A16" s="269" t="s">
        <v>55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</row>
    <row r="17" spans="1:12" ht="15.6" x14ac:dyDescent="0.25">
      <c r="A17" s="270" t="s">
        <v>85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</row>
    <row r="18" spans="1:12" ht="15.6" x14ac:dyDescent="0.25">
      <c r="A18" s="159"/>
      <c r="B18" s="159"/>
      <c r="C18" s="159"/>
      <c r="D18" s="159"/>
      <c r="E18" s="159"/>
      <c r="F18" s="143"/>
      <c r="G18" s="143"/>
      <c r="H18" s="143"/>
      <c r="I18" s="143"/>
      <c r="J18" s="143"/>
      <c r="K18" s="143"/>
      <c r="L18" s="3"/>
    </row>
    <row r="19" spans="1:12" ht="30.6" x14ac:dyDescent="0.25">
      <c r="A19" s="144" t="s">
        <v>68</v>
      </c>
      <c r="B19" s="145" t="s">
        <v>69</v>
      </c>
      <c r="C19" s="145" t="s">
        <v>70</v>
      </c>
      <c r="D19" s="145" t="s">
        <v>71</v>
      </c>
      <c r="E19" s="145" t="s">
        <v>72</v>
      </c>
      <c r="F19" s="31"/>
      <c r="G19" s="32" t="s">
        <v>0</v>
      </c>
      <c r="H19" s="32" t="s">
        <v>37</v>
      </c>
      <c r="I19" s="32" t="s">
        <v>40</v>
      </c>
      <c r="J19" s="32" t="s">
        <v>36</v>
      </c>
      <c r="K19" s="32" t="s">
        <v>49</v>
      </c>
      <c r="L19" s="32" t="s">
        <v>82</v>
      </c>
    </row>
    <row r="20" spans="1:12" ht="62.25" customHeight="1" x14ac:dyDescent="0.25">
      <c r="A20" s="105" t="s">
        <v>10</v>
      </c>
      <c r="B20" s="106"/>
      <c r="C20" s="106"/>
      <c r="D20" s="106"/>
      <c r="E20" s="106"/>
      <c r="F20" s="33"/>
      <c r="G20" s="107" t="s">
        <v>47</v>
      </c>
      <c r="H20" s="108">
        <v>891</v>
      </c>
      <c r="I20" s="109"/>
      <c r="J20" s="110"/>
      <c r="K20" s="111"/>
      <c r="L20" s="112">
        <f>L21</f>
        <v>7149.4000000000005</v>
      </c>
    </row>
    <row r="21" spans="1:12" ht="30" customHeight="1" x14ac:dyDescent="0.25">
      <c r="A21" s="113" t="s">
        <v>10</v>
      </c>
      <c r="B21" s="114" t="s">
        <v>10</v>
      </c>
      <c r="C21" s="114"/>
      <c r="D21" s="114"/>
      <c r="E21" s="114"/>
      <c r="F21" s="39"/>
      <c r="G21" s="115" t="s">
        <v>41</v>
      </c>
      <c r="H21" s="116">
        <v>891</v>
      </c>
      <c r="I21" s="117">
        <v>100</v>
      </c>
      <c r="J21" s="118"/>
      <c r="K21" s="119" t="s">
        <v>3</v>
      </c>
      <c r="L21" s="120">
        <f>L22+L25</f>
        <v>7149.4000000000005</v>
      </c>
    </row>
    <row r="22" spans="1:12" ht="55.5" customHeight="1" x14ac:dyDescent="0.25">
      <c r="A22" s="121" t="s">
        <v>10</v>
      </c>
      <c r="B22" s="122" t="s">
        <v>10</v>
      </c>
      <c r="C22" s="122" t="s">
        <v>10</v>
      </c>
      <c r="D22" s="122"/>
      <c r="E22" s="122"/>
      <c r="F22" s="45"/>
      <c r="G22" s="123" t="s">
        <v>11</v>
      </c>
      <c r="H22" s="124">
        <v>891</v>
      </c>
      <c r="I22" s="125">
        <v>102</v>
      </c>
      <c r="J22" s="126"/>
      <c r="K22" s="127" t="s">
        <v>3</v>
      </c>
      <c r="L22" s="128">
        <f>L23</f>
        <v>1431.7</v>
      </c>
    </row>
    <row r="23" spans="1:12" ht="26.25" customHeight="1" x14ac:dyDescent="0.25">
      <c r="A23" s="144" t="s">
        <v>10</v>
      </c>
      <c r="B23" s="145" t="s">
        <v>10</v>
      </c>
      <c r="C23" s="145" t="s">
        <v>10</v>
      </c>
      <c r="D23" s="145" t="s">
        <v>10</v>
      </c>
      <c r="E23" s="145"/>
      <c r="F23" s="51"/>
      <c r="G23" s="52" t="s">
        <v>12</v>
      </c>
      <c r="H23" s="53">
        <v>891</v>
      </c>
      <c r="I23" s="54">
        <v>102</v>
      </c>
      <c r="J23" s="55">
        <v>20100</v>
      </c>
      <c r="K23" s="56"/>
      <c r="L23" s="57">
        <f>L24</f>
        <v>1431.7</v>
      </c>
    </row>
    <row r="24" spans="1:12" ht="92.25" customHeight="1" x14ac:dyDescent="0.25">
      <c r="A24" s="146" t="s">
        <v>10</v>
      </c>
      <c r="B24" s="147" t="s">
        <v>10</v>
      </c>
      <c r="C24" s="147" t="s">
        <v>10</v>
      </c>
      <c r="D24" s="147" t="s">
        <v>10</v>
      </c>
      <c r="E24" s="147" t="s">
        <v>10</v>
      </c>
      <c r="F24" s="58"/>
      <c r="G24" s="59" t="s">
        <v>90</v>
      </c>
      <c r="H24" s="60">
        <v>891</v>
      </c>
      <c r="I24" s="61">
        <v>102</v>
      </c>
      <c r="J24" s="62">
        <v>20100</v>
      </c>
      <c r="K24" s="63">
        <v>100</v>
      </c>
      <c r="L24" s="64">
        <f>Роспись!M19</f>
        <v>1431.7</v>
      </c>
    </row>
    <row r="25" spans="1:12" ht="75" customHeight="1" x14ac:dyDescent="0.25">
      <c r="A25" s="121" t="s">
        <v>10</v>
      </c>
      <c r="B25" s="122" t="s">
        <v>10</v>
      </c>
      <c r="C25" s="122" t="s">
        <v>1</v>
      </c>
      <c r="D25" s="122"/>
      <c r="E25" s="122"/>
      <c r="F25" s="45"/>
      <c r="G25" s="123" t="s">
        <v>33</v>
      </c>
      <c r="H25" s="124">
        <v>891</v>
      </c>
      <c r="I25" s="125">
        <v>103</v>
      </c>
      <c r="J25" s="126"/>
      <c r="K25" s="127"/>
      <c r="L25" s="128">
        <f>L26+L28+L30</f>
        <v>5717.7000000000007</v>
      </c>
    </row>
    <row r="26" spans="1:12" ht="51" customHeight="1" x14ac:dyDescent="0.25">
      <c r="A26" s="144" t="s">
        <v>10</v>
      </c>
      <c r="B26" s="145" t="s">
        <v>10</v>
      </c>
      <c r="C26" s="145" t="s">
        <v>1</v>
      </c>
      <c r="D26" s="145" t="s">
        <v>10</v>
      </c>
      <c r="E26" s="145"/>
      <c r="F26" s="51"/>
      <c r="G26" s="52" t="s">
        <v>104</v>
      </c>
      <c r="H26" s="53">
        <v>891</v>
      </c>
      <c r="I26" s="54">
        <v>103</v>
      </c>
      <c r="J26" s="55">
        <v>20301</v>
      </c>
      <c r="K26" s="56"/>
      <c r="L26" s="74">
        <f>L27</f>
        <v>779.8</v>
      </c>
    </row>
    <row r="27" spans="1:12" ht="101.25" customHeight="1" x14ac:dyDescent="0.25">
      <c r="A27" s="146" t="s">
        <v>10</v>
      </c>
      <c r="B27" s="147" t="s">
        <v>10</v>
      </c>
      <c r="C27" s="147" t="s">
        <v>1</v>
      </c>
      <c r="D27" s="147" t="s">
        <v>10</v>
      </c>
      <c r="E27" s="147" t="s">
        <v>10</v>
      </c>
      <c r="F27" s="58"/>
      <c r="G27" s="59" t="s">
        <v>90</v>
      </c>
      <c r="H27" s="60">
        <v>891</v>
      </c>
      <c r="I27" s="61">
        <v>103</v>
      </c>
      <c r="J27" s="62">
        <v>20301</v>
      </c>
      <c r="K27" s="63">
        <v>100</v>
      </c>
      <c r="L27" s="75">
        <f>Роспись!M24</f>
        <v>779.8</v>
      </c>
    </row>
    <row r="28" spans="1:12" ht="53.25" customHeight="1" x14ac:dyDescent="0.25">
      <c r="A28" s="144" t="s">
        <v>10</v>
      </c>
      <c r="B28" s="145" t="s">
        <v>10</v>
      </c>
      <c r="C28" s="145" t="s">
        <v>1</v>
      </c>
      <c r="D28" s="145" t="s">
        <v>1</v>
      </c>
      <c r="E28" s="145"/>
      <c r="F28" s="76"/>
      <c r="G28" s="77" t="s">
        <v>105</v>
      </c>
      <c r="H28" s="53">
        <v>891</v>
      </c>
      <c r="I28" s="54">
        <v>103</v>
      </c>
      <c r="J28" s="55">
        <v>20302</v>
      </c>
      <c r="K28" s="56"/>
      <c r="L28" s="74">
        <f>L29</f>
        <v>264.10000000000002</v>
      </c>
    </row>
    <row r="29" spans="1:12" ht="51.75" customHeight="1" x14ac:dyDescent="0.25">
      <c r="A29" s="146" t="s">
        <v>10</v>
      </c>
      <c r="B29" s="147" t="s">
        <v>10</v>
      </c>
      <c r="C29" s="147" t="s">
        <v>1</v>
      </c>
      <c r="D29" s="147" t="s">
        <v>1</v>
      </c>
      <c r="E29" s="147" t="s">
        <v>10</v>
      </c>
      <c r="F29" s="78"/>
      <c r="G29" s="80" t="s">
        <v>86</v>
      </c>
      <c r="H29" s="60">
        <v>891</v>
      </c>
      <c r="I29" s="61">
        <v>103</v>
      </c>
      <c r="J29" s="62">
        <v>20302</v>
      </c>
      <c r="K29" s="63">
        <v>200</v>
      </c>
      <c r="L29" s="75">
        <f>Роспись!M28</f>
        <v>264.10000000000002</v>
      </c>
    </row>
    <row r="30" spans="1:12" ht="42.75" customHeight="1" x14ac:dyDescent="0.25">
      <c r="A30" s="144" t="s">
        <v>10</v>
      </c>
      <c r="B30" s="145" t="s">
        <v>10</v>
      </c>
      <c r="C30" s="145" t="s">
        <v>1</v>
      </c>
      <c r="D30" s="145" t="s">
        <v>74</v>
      </c>
      <c r="E30" s="145"/>
      <c r="F30" s="76"/>
      <c r="G30" s="79" t="s">
        <v>15</v>
      </c>
      <c r="H30" s="53">
        <v>891</v>
      </c>
      <c r="I30" s="54">
        <v>103</v>
      </c>
      <c r="J30" s="55">
        <v>20400</v>
      </c>
      <c r="K30" s="56"/>
      <c r="L30" s="74">
        <f>L31+L32</f>
        <v>4673.8</v>
      </c>
    </row>
    <row r="31" spans="1:12" ht="96.75" customHeight="1" x14ac:dyDescent="0.25">
      <c r="A31" s="146" t="s">
        <v>10</v>
      </c>
      <c r="B31" s="147" t="s">
        <v>10</v>
      </c>
      <c r="C31" s="147" t="s">
        <v>1</v>
      </c>
      <c r="D31" s="147" t="s">
        <v>74</v>
      </c>
      <c r="E31" s="147" t="s">
        <v>10</v>
      </c>
      <c r="F31" s="78"/>
      <c r="G31" s="59" t="s">
        <v>90</v>
      </c>
      <c r="H31" s="60">
        <v>891</v>
      </c>
      <c r="I31" s="61">
        <v>103</v>
      </c>
      <c r="J31" s="62">
        <v>20400</v>
      </c>
      <c r="K31" s="63">
        <v>100</v>
      </c>
      <c r="L31" s="75">
        <f>Роспись!M31</f>
        <v>3431.3</v>
      </c>
    </row>
    <row r="32" spans="1:12" ht="56.25" customHeight="1" x14ac:dyDescent="0.25">
      <c r="A32" s="146" t="s">
        <v>10</v>
      </c>
      <c r="B32" s="147" t="s">
        <v>10</v>
      </c>
      <c r="C32" s="147" t="s">
        <v>1</v>
      </c>
      <c r="D32" s="147" t="s">
        <v>74</v>
      </c>
      <c r="E32" s="147" t="s">
        <v>1</v>
      </c>
      <c r="F32" s="78"/>
      <c r="G32" s="80" t="s">
        <v>86</v>
      </c>
      <c r="H32" s="60">
        <v>891</v>
      </c>
      <c r="I32" s="61">
        <v>103</v>
      </c>
      <c r="J32" s="62">
        <v>20400</v>
      </c>
      <c r="K32" s="63">
        <v>200</v>
      </c>
      <c r="L32" s="75">
        <f>Роспись!M34</f>
        <v>1242.5</v>
      </c>
    </row>
    <row r="33" spans="1:12" ht="57" customHeight="1" x14ac:dyDescent="0.25">
      <c r="A33" s="105" t="s">
        <v>1</v>
      </c>
      <c r="B33" s="106"/>
      <c r="C33" s="106"/>
      <c r="D33" s="106"/>
      <c r="E33" s="106"/>
      <c r="F33" s="33"/>
      <c r="G33" s="107" t="s">
        <v>46</v>
      </c>
      <c r="H33" s="108">
        <v>959</v>
      </c>
      <c r="I33" s="109"/>
      <c r="J33" s="110"/>
      <c r="K33" s="111"/>
      <c r="L33" s="112" t="e">
        <f>L34+L39</f>
        <v>#REF!</v>
      </c>
    </row>
    <row r="34" spans="1:12" ht="30" customHeight="1" x14ac:dyDescent="0.25">
      <c r="A34" s="113" t="s">
        <v>1</v>
      </c>
      <c r="B34" s="114" t="s">
        <v>10</v>
      </c>
      <c r="C34" s="114"/>
      <c r="D34" s="114"/>
      <c r="E34" s="114"/>
      <c r="F34" s="39"/>
      <c r="G34" s="115" t="s">
        <v>41</v>
      </c>
      <c r="H34" s="116">
        <v>959</v>
      </c>
      <c r="I34" s="117">
        <v>100</v>
      </c>
      <c r="J34" s="118"/>
      <c r="K34" s="119"/>
      <c r="L34" s="120">
        <f>L35</f>
        <v>1408.5</v>
      </c>
    </row>
    <row r="35" spans="1:12" ht="36" customHeight="1" x14ac:dyDescent="0.25">
      <c r="A35" s="121" t="s">
        <v>1</v>
      </c>
      <c r="B35" s="122" t="s">
        <v>10</v>
      </c>
      <c r="C35" s="122" t="s">
        <v>10</v>
      </c>
      <c r="D35" s="122"/>
      <c r="E35" s="122"/>
      <c r="F35" s="45"/>
      <c r="G35" s="123" t="s">
        <v>19</v>
      </c>
      <c r="H35" s="124">
        <v>959</v>
      </c>
      <c r="I35" s="125">
        <v>107</v>
      </c>
      <c r="J35" s="126"/>
      <c r="K35" s="127"/>
      <c r="L35" s="128">
        <f>L36</f>
        <v>1408.5</v>
      </c>
    </row>
    <row r="36" spans="1:12" ht="36.75" customHeight="1" x14ac:dyDescent="0.25">
      <c r="A36" s="144" t="s">
        <v>1</v>
      </c>
      <c r="B36" s="145" t="s">
        <v>10</v>
      </c>
      <c r="C36" s="145" t="s">
        <v>10</v>
      </c>
      <c r="D36" s="145" t="s">
        <v>10</v>
      </c>
      <c r="E36" s="145"/>
      <c r="F36" s="51"/>
      <c r="G36" s="79" t="s">
        <v>20</v>
      </c>
      <c r="H36" s="53">
        <v>959</v>
      </c>
      <c r="I36" s="81">
        <v>107</v>
      </c>
      <c r="J36" s="82">
        <v>20700</v>
      </c>
      <c r="K36" s="56"/>
      <c r="L36" s="74">
        <f>L37+L38</f>
        <v>1408.5</v>
      </c>
    </row>
    <row r="37" spans="1:12" ht="99" customHeight="1" x14ac:dyDescent="0.25">
      <c r="A37" s="146" t="s">
        <v>1</v>
      </c>
      <c r="B37" s="147" t="s">
        <v>10</v>
      </c>
      <c r="C37" s="147" t="s">
        <v>10</v>
      </c>
      <c r="D37" s="147" t="s">
        <v>10</v>
      </c>
      <c r="E37" s="147" t="s">
        <v>10</v>
      </c>
      <c r="F37" s="58"/>
      <c r="G37" s="59" t="s">
        <v>90</v>
      </c>
      <c r="H37" s="60">
        <v>959</v>
      </c>
      <c r="I37" s="84">
        <v>107</v>
      </c>
      <c r="J37" s="85">
        <v>20700</v>
      </c>
      <c r="K37" s="63">
        <v>100</v>
      </c>
      <c r="L37" s="75">
        <f>Роспись!M43</f>
        <v>979.8</v>
      </c>
    </row>
    <row r="38" spans="1:12" ht="46.5" customHeight="1" x14ac:dyDescent="0.25">
      <c r="A38" s="146" t="s">
        <v>1</v>
      </c>
      <c r="B38" s="147" t="s">
        <v>10</v>
      </c>
      <c r="C38" s="147" t="s">
        <v>10</v>
      </c>
      <c r="D38" s="147" t="s">
        <v>10</v>
      </c>
      <c r="E38" s="147" t="s">
        <v>1</v>
      </c>
      <c r="F38" s="58"/>
      <c r="G38" s="80" t="s">
        <v>86</v>
      </c>
      <c r="H38" s="60">
        <v>959</v>
      </c>
      <c r="I38" s="84">
        <v>107</v>
      </c>
      <c r="J38" s="85">
        <v>20700</v>
      </c>
      <c r="K38" s="63">
        <v>200</v>
      </c>
      <c r="L38" s="75">
        <f>Роспись!M46</f>
        <v>428.7</v>
      </c>
    </row>
    <row r="39" spans="1:12" ht="54.75" customHeight="1" x14ac:dyDescent="0.25">
      <c r="A39" s="131" t="s">
        <v>1</v>
      </c>
      <c r="B39" s="132" t="s">
        <v>10</v>
      </c>
      <c r="C39" s="132" t="s">
        <v>1</v>
      </c>
      <c r="D39" s="132"/>
      <c r="E39" s="132"/>
      <c r="F39" s="58"/>
      <c r="G39" s="79" t="s">
        <v>84</v>
      </c>
      <c r="H39" s="53">
        <v>959</v>
      </c>
      <c r="I39" s="81">
        <v>107</v>
      </c>
      <c r="J39" s="82">
        <v>200101</v>
      </c>
      <c r="K39" s="133"/>
      <c r="L39" s="134" t="e">
        <f>L40</f>
        <v>#REF!</v>
      </c>
    </row>
    <row r="40" spans="1:12" ht="54" customHeight="1" x14ac:dyDescent="0.25">
      <c r="A40" s="144" t="s">
        <v>1</v>
      </c>
      <c r="B40" s="145" t="s">
        <v>10</v>
      </c>
      <c r="C40" s="145" t="s">
        <v>1</v>
      </c>
      <c r="D40" s="145" t="s">
        <v>10</v>
      </c>
      <c r="E40" s="145"/>
      <c r="F40" s="58"/>
      <c r="G40" s="80" t="s">
        <v>86</v>
      </c>
      <c r="H40" s="60">
        <v>959</v>
      </c>
      <c r="I40" s="84">
        <v>107</v>
      </c>
      <c r="J40" s="85">
        <v>200101</v>
      </c>
      <c r="K40" s="63">
        <v>200</v>
      </c>
      <c r="L40" s="64" t="e">
        <f>Роспись!#REF!</f>
        <v>#REF!</v>
      </c>
    </row>
    <row r="41" spans="1:12" ht="63" customHeight="1" x14ac:dyDescent="0.25">
      <c r="A41" s="105" t="s">
        <v>74</v>
      </c>
      <c r="B41" s="106"/>
      <c r="C41" s="106"/>
      <c r="D41" s="106"/>
      <c r="E41" s="106"/>
      <c r="F41" s="33"/>
      <c r="G41" s="107" t="s">
        <v>48</v>
      </c>
      <c r="H41" s="108">
        <v>972</v>
      </c>
      <c r="I41" s="109"/>
      <c r="J41" s="110"/>
      <c r="K41" s="111"/>
      <c r="L41" s="112" t="e">
        <f>L42+L66+L74+L78+L82+L88+L92+L104+L108+L70</f>
        <v>#REF!</v>
      </c>
    </row>
    <row r="42" spans="1:12" ht="28.5" customHeight="1" x14ac:dyDescent="0.25">
      <c r="A42" s="113" t="s">
        <v>74</v>
      </c>
      <c r="B42" s="114" t="s">
        <v>10</v>
      </c>
      <c r="C42" s="114"/>
      <c r="D42" s="114"/>
      <c r="E42" s="114"/>
      <c r="F42" s="39"/>
      <c r="G42" s="115" t="s">
        <v>41</v>
      </c>
      <c r="H42" s="116">
        <v>972</v>
      </c>
      <c r="I42" s="117">
        <v>100</v>
      </c>
      <c r="J42" s="118"/>
      <c r="K42" s="119"/>
      <c r="L42" s="120" t="e">
        <f>L43+L52+L55</f>
        <v>#REF!</v>
      </c>
    </row>
    <row r="43" spans="1:12" ht="68.25" customHeight="1" x14ac:dyDescent="0.25">
      <c r="A43" s="121" t="s">
        <v>74</v>
      </c>
      <c r="B43" s="122" t="s">
        <v>10</v>
      </c>
      <c r="C43" s="122" t="s">
        <v>10</v>
      </c>
      <c r="D43" s="122"/>
      <c r="E43" s="122"/>
      <c r="F43" s="45"/>
      <c r="G43" s="123" t="s">
        <v>73</v>
      </c>
      <c r="H43" s="124">
        <v>972</v>
      </c>
      <c r="I43" s="125">
        <v>104</v>
      </c>
      <c r="J43" s="126"/>
      <c r="K43" s="127"/>
      <c r="L43" s="128" t="e">
        <f>L44+L46+L50</f>
        <v>#REF!</v>
      </c>
    </row>
    <row r="44" spans="1:12" ht="56.25" customHeight="1" x14ac:dyDescent="0.25">
      <c r="A44" s="144" t="s">
        <v>74</v>
      </c>
      <c r="B44" s="145" t="s">
        <v>10</v>
      </c>
      <c r="C44" s="145" t="s">
        <v>10</v>
      </c>
      <c r="D44" s="145" t="s">
        <v>10</v>
      </c>
      <c r="E44" s="145"/>
      <c r="F44" s="51"/>
      <c r="G44" s="52" t="s">
        <v>16</v>
      </c>
      <c r="H44" s="53">
        <v>972</v>
      </c>
      <c r="I44" s="54">
        <v>104</v>
      </c>
      <c r="J44" s="55">
        <v>20500</v>
      </c>
      <c r="K44" s="56"/>
      <c r="L44" s="74">
        <f>L45</f>
        <v>1336.4</v>
      </c>
    </row>
    <row r="45" spans="1:12" ht="100.5" customHeight="1" x14ac:dyDescent="0.25">
      <c r="A45" s="146" t="s">
        <v>74</v>
      </c>
      <c r="B45" s="147" t="s">
        <v>10</v>
      </c>
      <c r="C45" s="147" t="s">
        <v>10</v>
      </c>
      <c r="D45" s="147" t="s">
        <v>10</v>
      </c>
      <c r="E45" s="147" t="s">
        <v>10</v>
      </c>
      <c r="F45" s="58"/>
      <c r="G45" s="59" t="s">
        <v>90</v>
      </c>
      <c r="H45" s="60">
        <v>972</v>
      </c>
      <c r="I45" s="61">
        <v>104</v>
      </c>
      <c r="J45" s="62">
        <v>20500</v>
      </c>
      <c r="K45" s="63">
        <v>100</v>
      </c>
      <c r="L45" s="75">
        <f>Роспись!M55</f>
        <v>1336.4</v>
      </c>
    </row>
    <row r="46" spans="1:12" ht="54.75" customHeight="1" x14ac:dyDescent="0.25">
      <c r="A46" s="144" t="s">
        <v>74</v>
      </c>
      <c r="B46" s="145" t="s">
        <v>10</v>
      </c>
      <c r="C46" s="145" t="s">
        <v>10</v>
      </c>
      <c r="D46" s="145" t="s">
        <v>1</v>
      </c>
      <c r="E46" s="145"/>
      <c r="F46" s="51"/>
      <c r="G46" s="77" t="s">
        <v>17</v>
      </c>
      <c r="H46" s="53">
        <v>972</v>
      </c>
      <c r="I46" s="54">
        <v>104</v>
      </c>
      <c r="J46" s="55">
        <v>20601</v>
      </c>
      <c r="K46" s="56"/>
      <c r="L46" s="74" t="e">
        <f>L47+L48+L49</f>
        <v>#REF!</v>
      </c>
    </row>
    <row r="47" spans="1:12" ht="97.5" customHeight="1" x14ac:dyDescent="0.25">
      <c r="A47" s="146" t="s">
        <v>74</v>
      </c>
      <c r="B47" s="147" t="s">
        <v>10</v>
      </c>
      <c r="C47" s="147" t="s">
        <v>10</v>
      </c>
      <c r="D47" s="147" t="s">
        <v>1</v>
      </c>
      <c r="E47" s="147" t="s">
        <v>10</v>
      </c>
      <c r="F47" s="58"/>
      <c r="G47" s="59" t="s">
        <v>90</v>
      </c>
      <c r="H47" s="60">
        <v>972</v>
      </c>
      <c r="I47" s="61">
        <v>104</v>
      </c>
      <c r="J47" s="62">
        <v>20601</v>
      </c>
      <c r="K47" s="63">
        <v>100</v>
      </c>
      <c r="L47" s="75" t="e">
        <f>Роспись!#REF!</f>
        <v>#REF!</v>
      </c>
    </row>
    <row r="48" spans="1:12" ht="51.75" customHeight="1" x14ac:dyDescent="0.25">
      <c r="A48" s="146" t="s">
        <v>74</v>
      </c>
      <c r="B48" s="147" t="s">
        <v>10</v>
      </c>
      <c r="C48" s="147" t="s">
        <v>10</v>
      </c>
      <c r="D48" s="147" t="s">
        <v>1</v>
      </c>
      <c r="E48" s="147" t="s">
        <v>1</v>
      </c>
      <c r="F48" s="78"/>
      <c r="G48" s="80" t="s">
        <v>86</v>
      </c>
      <c r="H48" s="60">
        <v>972</v>
      </c>
      <c r="I48" s="61">
        <v>104</v>
      </c>
      <c r="J48" s="62">
        <v>20601</v>
      </c>
      <c r="K48" s="63">
        <v>200</v>
      </c>
      <c r="L48" s="75">
        <f>Роспись!M62</f>
        <v>4041.7</v>
      </c>
    </row>
    <row r="49" spans="1:12" ht="37.5" customHeight="1" x14ac:dyDescent="0.25">
      <c r="A49" s="146" t="s">
        <v>74</v>
      </c>
      <c r="B49" s="147" t="s">
        <v>10</v>
      </c>
      <c r="C49" s="147" t="s">
        <v>10</v>
      </c>
      <c r="D49" s="147" t="s">
        <v>1</v>
      </c>
      <c r="E49" s="147" t="s">
        <v>74</v>
      </c>
      <c r="F49" s="58"/>
      <c r="G49" s="59" t="s">
        <v>89</v>
      </c>
      <c r="H49" s="60">
        <v>972</v>
      </c>
      <c r="I49" s="61">
        <v>104</v>
      </c>
      <c r="J49" s="62">
        <v>20601</v>
      </c>
      <c r="K49" s="63">
        <v>800</v>
      </c>
      <c r="L49" s="75">
        <f>Роспись!M64</f>
        <v>106.39999999999999</v>
      </c>
    </row>
    <row r="50" spans="1:12" ht="60.75" customHeight="1" x14ac:dyDescent="0.25">
      <c r="A50" s="144" t="s">
        <v>74</v>
      </c>
      <c r="B50" s="145" t="s">
        <v>10</v>
      </c>
      <c r="C50" s="145" t="s">
        <v>10</v>
      </c>
      <c r="D50" s="145" t="s">
        <v>74</v>
      </c>
      <c r="E50" s="145"/>
      <c r="F50" s="76"/>
      <c r="G50" s="52" t="s">
        <v>93</v>
      </c>
      <c r="H50" s="53">
        <v>972</v>
      </c>
      <c r="I50" s="54">
        <v>104</v>
      </c>
      <c r="J50" s="55">
        <v>28001</v>
      </c>
      <c r="K50" s="56"/>
      <c r="L50" s="74" t="e">
        <f>L51</f>
        <v>#REF!</v>
      </c>
    </row>
    <row r="51" spans="1:12" ht="63.75" customHeight="1" x14ac:dyDescent="0.25">
      <c r="A51" s="146" t="s">
        <v>74</v>
      </c>
      <c r="B51" s="147" t="s">
        <v>10</v>
      </c>
      <c r="C51" s="147" t="s">
        <v>10</v>
      </c>
      <c r="D51" s="147" t="s">
        <v>74</v>
      </c>
      <c r="E51" s="147" t="s">
        <v>10</v>
      </c>
      <c r="F51" s="78"/>
      <c r="G51" s="59" t="s">
        <v>18</v>
      </c>
      <c r="H51" s="66">
        <v>972</v>
      </c>
      <c r="I51" s="67">
        <v>104</v>
      </c>
      <c r="J51" s="68">
        <v>28001</v>
      </c>
      <c r="K51" s="69">
        <v>200</v>
      </c>
      <c r="L51" s="72" t="e">
        <f>Роспись!#REF!</f>
        <v>#REF!</v>
      </c>
    </row>
    <row r="52" spans="1:12" ht="25.5" customHeight="1" x14ac:dyDescent="0.25">
      <c r="A52" s="121" t="s">
        <v>74</v>
      </c>
      <c r="B52" s="122" t="s">
        <v>10</v>
      </c>
      <c r="C52" s="122" t="s">
        <v>1</v>
      </c>
      <c r="D52" s="122"/>
      <c r="E52" s="122"/>
      <c r="F52" s="45"/>
      <c r="G52" s="123" t="s">
        <v>6</v>
      </c>
      <c r="H52" s="124">
        <v>972</v>
      </c>
      <c r="I52" s="129">
        <v>111</v>
      </c>
      <c r="J52" s="130"/>
      <c r="K52" s="127"/>
      <c r="L52" s="128">
        <f>L53</f>
        <v>0</v>
      </c>
    </row>
    <row r="53" spans="1:12" ht="38.25" customHeight="1" x14ac:dyDescent="0.25">
      <c r="A53" s="144" t="s">
        <v>74</v>
      </c>
      <c r="B53" s="145" t="s">
        <v>10</v>
      </c>
      <c r="C53" s="145" t="s">
        <v>1</v>
      </c>
      <c r="D53" s="145" t="s">
        <v>10</v>
      </c>
      <c r="E53" s="145"/>
      <c r="F53" s="51"/>
      <c r="G53" s="52" t="s">
        <v>7</v>
      </c>
      <c r="H53" s="53">
        <v>972</v>
      </c>
      <c r="I53" s="81">
        <v>111</v>
      </c>
      <c r="J53" s="82">
        <v>700100</v>
      </c>
      <c r="K53" s="56"/>
      <c r="L53" s="57">
        <f>L54</f>
        <v>0</v>
      </c>
    </row>
    <row r="54" spans="1:12" ht="21" customHeight="1" x14ac:dyDescent="0.25">
      <c r="A54" s="146" t="s">
        <v>74</v>
      </c>
      <c r="B54" s="147" t="s">
        <v>10</v>
      </c>
      <c r="C54" s="147" t="s">
        <v>1</v>
      </c>
      <c r="D54" s="147" t="s">
        <v>10</v>
      </c>
      <c r="E54" s="147" t="s">
        <v>10</v>
      </c>
      <c r="F54" s="58"/>
      <c r="G54" s="59" t="s">
        <v>65</v>
      </c>
      <c r="H54" s="60">
        <v>972</v>
      </c>
      <c r="I54" s="84">
        <v>111</v>
      </c>
      <c r="J54" s="85">
        <v>700100</v>
      </c>
      <c r="K54" s="63">
        <v>800</v>
      </c>
      <c r="L54" s="64">
        <f>Роспись!M77</f>
        <v>0</v>
      </c>
    </row>
    <row r="55" spans="1:12" ht="25.5" customHeight="1" x14ac:dyDescent="0.25">
      <c r="A55" s="121" t="s">
        <v>74</v>
      </c>
      <c r="B55" s="122" t="s">
        <v>10</v>
      </c>
      <c r="C55" s="122" t="s">
        <v>74</v>
      </c>
      <c r="D55" s="122"/>
      <c r="E55" s="122"/>
      <c r="F55" s="45"/>
      <c r="G55" s="123" t="s">
        <v>4</v>
      </c>
      <c r="H55" s="124">
        <v>972</v>
      </c>
      <c r="I55" s="129">
        <v>113</v>
      </c>
      <c r="J55" s="130"/>
      <c r="K55" s="127"/>
      <c r="L55" s="128" t="e">
        <f>L56+L58+L60+L62+L64</f>
        <v>#REF!</v>
      </c>
    </row>
    <row r="56" spans="1:12" ht="65.25" customHeight="1" x14ac:dyDescent="0.25">
      <c r="A56" s="144" t="s">
        <v>74</v>
      </c>
      <c r="B56" s="145" t="s">
        <v>10</v>
      </c>
      <c r="C56" s="145" t="s">
        <v>74</v>
      </c>
      <c r="D56" s="145" t="s">
        <v>10</v>
      </c>
      <c r="E56" s="145"/>
      <c r="F56" s="51"/>
      <c r="G56" s="52" t="s">
        <v>21</v>
      </c>
      <c r="H56" s="53">
        <v>972</v>
      </c>
      <c r="I56" s="81">
        <v>113</v>
      </c>
      <c r="J56" s="82">
        <v>900100</v>
      </c>
      <c r="K56" s="56"/>
      <c r="L56" s="57">
        <f>L57</f>
        <v>0</v>
      </c>
    </row>
    <row r="57" spans="1:12" ht="48.75" customHeight="1" x14ac:dyDescent="0.25">
      <c r="A57" s="146" t="s">
        <v>74</v>
      </c>
      <c r="B57" s="147" t="s">
        <v>10</v>
      </c>
      <c r="C57" s="147" t="s">
        <v>74</v>
      </c>
      <c r="D57" s="147" t="s">
        <v>10</v>
      </c>
      <c r="E57" s="147" t="s">
        <v>10</v>
      </c>
      <c r="F57" s="58"/>
      <c r="G57" s="80" t="s">
        <v>86</v>
      </c>
      <c r="H57" s="60">
        <v>972</v>
      </c>
      <c r="I57" s="84">
        <v>113</v>
      </c>
      <c r="J57" s="85">
        <v>900100</v>
      </c>
      <c r="K57" s="63">
        <v>200</v>
      </c>
      <c r="L57" s="64">
        <f>Роспись!M81</f>
        <v>0</v>
      </c>
    </row>
    <row r="58" spans="1:12" ht="90.75" customHeight="1" x14ac:dyDescent="0.25">
      <c r="A58" s="144" t="s">
        <v>74</v>
      </c>
      <c r="B58" s="145" t="s">
        <v>10</v>
      </c>
      <c r="C58" s="145" t="s">
        <v>74</v>
      </c>
      <c r="D58" s="145" t="s">
        <v>1</v>
      </c>
      <c r="E58" s="145"/>
      <c r="F58" s="51"/>
      <c r="G58" s="52" t="s">
        <v>22</v>
      </c>
      <c r="H58" s="53">
        <v>972</v>
      </c>
      <c r="I58" s="81">
        <v>113</v>
      </c>
      <c r="J58" s="82">
        <v>920100</v>
      </c>
      <c r="K58" s="56"/>
      <c r="L58" s="57" t="e">
        <f>L59</f>
        <v>#REF!</v>
      </c>
    </row>
    <row r="59" spans="1:12" ht="20.25" customHeight="1" x14ac:dyDescent="0.25">
      <c r="A59" s="146" t="s">
        <v>74</v>
      </c>
      <c r="B59" s="147" t="s">
        <v>10</v>
      </c>
      <c r="C59" s="147" t="s">
        <v>74</v>
      </c>
      <c r="D59" s="147" t="s">
        <v>1</v>
      </c>
      <c r="E59" s="147" t="s">
        <v>10</v>
      </c>
      <c r="F59" s="58"/>
      <c r="G59" s="89" t="s">
        <v>38</v>
      </c>
      <c r="H59" s="60">
        <v>972</v>
      </c>
      <c r="I59" s="84">
        <v>113</v>
      </c>
      <c r="J59" s="85">
        <v>920100</v>
      </c>
      <c r="K59" s="63">
        <v>600</v>
      </c>
      <c r="L59" s="64" t="e">
        <f>Роспись!#REF!</f>
        <v>#REF!</v>
      </c>
    </row>
    <row r="60" spans="1:12" ht="38.25" customHeight="1" x14ac:dyDescent="0.25">
      <c r="A60" s="144" t="s">
        <v>74</v>
      </c>
      <c r="B60" s="145" t="s">
        <v>10</v>
      </c>
      <c r="C60" s="145" t="s">
        <v>74</v>
      </c>
      <c r="D60" s="145" t="s">
        <v>74</v>
      </c>
      <c r="E60" s="145"/>
      <c r="F60" s="51"/>
      <c r="G60" s="52" t="s">
        <v>102</v>
      </c>
      <c r="H60" s="53">
        <v>972</v>
      </c>
      <c r="I60" s="81">
        <v>113</v>
      </c>
      <c r="J60" s="82">
        <v>920200</v>
      </c>
      <c r="K60" s="56"/>
      <c r="L60" s="57">
        <f>L61</f>
        <v>597</v>
      </c>
    </row>
    <row r="61" spans="1:12" ht="54" customHeight="1" x14ac:dyDescent="0.25">
      <c r="A61" s="146" t="s">
        <v>74</v>
      </c>
      <c r="B61" s="147" t="s">
        <v>10</v>
      </c>
      <c r="C61" s="147" t="s">
        <v>74</v>
      </c>
      <c r="D61" s="147" t="s">
        <v>74</v>
      </c>
      <c r="E61" s="147" t="s">
        <v>10</v>
      </c>
      <c r="F61" s="58"/>
      <c r="G61" s="80" t="s">
        <v>86</v>
      </c>
      <c r="H61" s="60">
        <v>972</v>
      </c>
      <c r="I61" s="84">
        <v>113</v>
      </c>
      <c r="J61" s="85">
        <v>920200</v>
      </c>
      <c r="K61" s="63">
        <v>200</v>
      </c>
      <c r="L61" s="64">
        <f>Роспись!M84</f>
        <v>597</v>
      </c>
    </row>
    <row r="62" spans="1:12" ht="63" customHeight="1" x14ac:dyDescent="0.25">
      <c r="A62" s="144" t="s">
        <v>74</v>
      </c>
      <c r="B62" s="145" t="s">
        <v>10</v>
      </c>
      <c r="C62" s="145" t="s">
        <v>74</v>
      </c>
      <c r="D62" s="145" t="s">
        <v>75</v>
      </c>
      <c r="E62" s="145"/>
      <c r="F62" s="51"/>
      <c r="G62" s="52" t="s">
        <v>103</v>
      </c>
      <c r="H62" s="53">
        <v>972</v>
      </c>
      <c r="I62" s="81">
        <v>113</v>
      </c>
      <c r="J62" s="82">
        <v>920500</v>
      </c>
      <c r="K62" s="56"/>
      <c r="L62" s="57" t="e">
        <f>L63</f>
        <v>#REF!</v>
      </c>
    </row>
    <row r="63" spans="1:12" ht="38.25" customHeight="1" x14ac:dyDescent="0.25">
      <c r="A63" s="146" t="s">
        <v>74</v>
      </c>
      <c r="B63" s="147" t="s">
        <v>10</v>
      </c>
      <c r="C63" s="147" t="s">
        <v>74</v>
      </c>
      <c r="D63" s="147" t="s">
        <v>75</v>
      </c>
      <c r="E63" s="147" t="s">
        <v>10</v>
      </c>
      <c r="F63" s="65"/>
      <c r="G63" s="80" t="s">
        <v>87</v>
      </c>
      <c r="H63" s="60">
        <v>972</v>
      </c>
      <c r="I63" s="84">
        <v>113</v>
      </c>
      <c r="J63" s="85">
        <v>920500</v>
      </c>
      <c r="K63" s="63">
        <v>800</v>
      </c>
      <c r="L63" s="64" t="e">
        <f>Роспись!#REF!</f>
        <v>#REF!</v>
      </c>
    </row>
    <row r="64" spans="1:12" ht="61.5" customHeight="1" x14ac:dyDescent="0.25">
      <c r="A64" s="144" t="s">
        <v>74</v>
      </c>
      <c r="B64" s="145" t="s">
        <v>10</v>
      </c>
      <c r="C64" s="145" t="s">
        <v>74</v>
      </c>
      <c r="D64" s="145" t="s">
        <v>76</v>
      </c>
      <c r="E64" s="145"/>
      <c r="F64" s="51"/>
      <c r="G64" s="52" t="s">
        <v>23</v>
      </c>
      <c r="H64" s="53">
        <v>972</v>
      </c>
      <c r="I64" s="81">
        <v>113</v>
      </c>
      <c r="J64" s="82">
        <v>920300</v>
      </c>
      <c r="K64" s="56"/>
      <c r="L64" s="57">
        <f>L65</f>
        <v>0</v>
      </c>
    </row>
    <row r="65" spans="1:12" ht="51.75" customHeight="1" x14ac:dyDescent="0.25">
      <c r="A65" s="146" t="s">
        <v>74</v>
      </c>
      <c r="B65" s="147" t="s">
        <v>10</v>
      </c>
      <c r="C65" s="147" t="s">
        <v>74</v>
      </c>
      <c r="D65" s="147" t="s">
        <v>76</v>
      </c>
      <c r="E65" s="147" t="s">
        <v>10</v>
      </c>
      <c r="F65" s="58"/>
      <c r="G65" s="80" t="s">
        <v>86</v>
      </c>
      <c r="H65" s="60">
        <v>972</v>
      </c>
      <c r="I65" s="84">
        <v>113</v>
      </c>
      <c r="J65" s="85">
        <v>920300</v>
      </c>
      <c r="K65" s="63">
        <v>200</v>
      </c>
      <c r="L65" s="64">
        <f>Роспись!M87</f>
        <v>0</v>
      </c>
    </row>
    <row r="66" spans="1:12" ht="38.25" customHeight="1" x14ac:dyDescent="0.25">
      <c r="A66" s="139" t="s">
        <v>74</v>
      </c>
      <c r="B66" s="140" t="s">
        <v>1</v>
      </c>
      <c r="C66" s="140"/>
      <c r="D66" s="140"/>
      <c r="E66" s="140"/>
      <c r="F66" s="160"/>
      <c r="G66" s="161" t="s">
        <v>24</v>
      </c>
      <c r="H66" s="108">
        <v>972</v>
      </c>
      <c r="I66" s="136">
        <v>300</v>
      </c>
      <c r="J66" s="162"/>
      <c r="K66" s="163"/>
      <c r="L66" s="142">
        <f>L67</f>
        <v>585</v>
      </c>
    </row>
    <row r="67" spans="1:12" ht="56.25" customHeight="1" x14ac:dyDescent="0.25">
      <c r="A67" s="121" t="s">
        <v>74</v>
      </c>
      <c r="B67" s="122" t="s">
        <v>1</v>
      </c>
      <c r="C67" s="122" t="s">
        <v>10</v>
      </c>
      <c r="D67" s="122"/>
      <c r="E67" s="122"/>
      <c r="F67" s="164"/>
      <c r="G67" s="123" t="s">
        <v>35</v>
      </c>
      <c r="H67" s="124">
        <v>972</v>
      </c>
      <c r="I67" s="125">
        <v>309</v>
      </c>
      <c r="J67" s="126"/>
      <c r="K67" s="127" t="s">
        <v>3</v>
      </c>
      <c r="L67" s="128">
        <f>L68</f>
        <v>585</v>
      </c>
    </row>
    <row r="68" spans="1:12" ht="55.5" customHeight="1" x14ac:dyDescent="0.25">
      <c r="A68" s="144" t="s">
        <v>74</v>
      </c>
      <c r="B68" s="145" t="s">
        <v>1</v>
      </c>
      <c r="C68" s="145" t="s">
        <v>10</v>
      </c>
      <c r="D68" s="145" t="s">
        <v>10</v>
      </c>
      <c r="E68" s="145"/>
      <c r="F68" s="148"/>
      <c r="G68" s="165" t="s">
        <v>101</v>
      </c>
      <c r="H68" s="166">
        <v>972</v>
      </c>
      <c r="I68" s="167">
        <v>309</v>
      </c>
      <c r="J68" s="168">
        <v>2190300</v>
      </c>
      <c r="K68" s="169"/>
      <c r="L68" s="170">
        <f>L69</f>
        <v>585</v>
      </c>
    </row>
    <row r="69" spans="1:12" ht="49.5" customHeight="1" x14ac:dyDescent="0.25">
      <c r="A69" s="146" t="s">
        <v>74</v>
      </c>
      <c r="B69" s="147" t="s">
        <v>1</v>
      </c>
      <c r="C69" s="147" t="s">
        <v>10</v>
      </c>
      <c r="D69" s="147" t="s">
        <v>10</v>
      </c>
      <c r="E69" s="147" t="s">
        <v>10</v>
      </c>
      <c r="F69" s="58"/>
      <c r="G69" s="80" t="s">
        <v>86</v>
      </c>
      <c r="H69" s="60">
        <v>972</v>
      </c>
      <c r="I69" s="61">
        <v>309</v>
      </c>
      <c r="J69" s="62">
        <v>2190300</v>
      </c>
      <c r="K69" s="63">
        <v>200</v>
      </c>
      <c r="L69" s="75">
        <f>Роспись!M94</f>
        <v>585</v>
      </c>
    </row>
    <row r="70" spans="1:12" ht="13.8" x14ac:dyDescent="0.25">
      <c r="A70" s="139" t="s">
        <v>74</v>
      </c>
      <c r="B70" s="140" t="s">
        <v>74</v>
      </c>
      <c r="C70" s="140"/>
      <c r="D70" s="140"/>
      <c r="E70" s="140"/>
      <c r="F70" s="141"/>
      <c r="G70" s="135" t="s">
        <v>91</v>
      </c>
      <c r="H70" s="108">
        <v>972</v>
      </c>
      <c r="I70" s="136">
        <v>400</v>
      </c>
      <c r="J70" s="137"/>
      <c r="K70" s="138"/>
      <c r="L70" s="142">
        <f>L71</f>
        <v>100</v>
      </c>
    </row>
    <row r="71" spans="1:12" ht="27.75" customHeight="1" x14ac:dyDescent="0.25">
      <c r="A71" s="121" t="s">
        <v>74</v>
      </c>
      <c r="B71" s="122" t="s">
        <v>74</v>
      </c>
      <c r="C71" s="122" t="s">
        <v>10</v>
      </c>
      <c r="D71" s="122"/>
      <c r="E71" s="122"/>
      <c r="F71" s="171"/>
      <c r="G71" s="174" t="s">
        <v>92</v>
      </c>
      <c r="H71" s="124">
        <v>972</v>
      </c>
      <c r="I71" s="125">
        <v>401</v>
      </c>
      <c r="J71" s="172"/>
      <c r="K71" s="173"/>
      <c r="L71" s="128">
        <f>L72</f>
        <v>100</v>
      </c>
    </row>
    <row r="72" spans="1:12" ht="57.75" customHeight="1" x14ac:dyDescent="0.25">
      <c r="A72" s="144" t="s">
        <v>74</v>
      </c>
      <c r="B72" s="145" t="s">
        <v>74</v>
      </c>
      <c r="C72" s="145" t="s">
        <v>10</v>
      </c>
      <c r="D72" s="145" t="s">
        <v>10</v>
      </c>
      <c r="E72" s="145"/>
      <c r="F72" s="58"/>
      <c r="G72" s="79" t="s">
        <v>100</v>
      </c>
      <c r="H72" s="53">
        <v>972</v>
      </c>
      <c r="I72" s="54">
        <v>401</v>
      </c>
      <c r="J72" s="55">
        <v>7950300</v>
      </c>
      <c r="K72" s="63"/>
      <c r="L72" s="74">
        <v>100</v>
      </c>
    </row>
    <row r="73" spans="1:12" ht="48.75" customHeight="1" x14ac:dyDescent="0.25">
      <c r="A73" s="146" t="s">
        <v>74</v>
      </c>
      <c r="B73" s="147" t="s">
        <v>74</v>
      </c>
      <c r="C73" s="147" t="s">
        <v>10</v>
      </c>
      <c r="D73" s="147" t="s">
        <v>10</v>
      </c>
      <c r="E73" s="147" t="s">
        <v>10</v>
      </c>
      <c r="F73" s="58"/>
      <c r="G73" s="80" t="s">
        <v>86</v>
      </c>
      <c r="H73" s="60">
        <v>972</v>
      </c>
      <c r="I73" s="86">
        <v>401</v>
      </c>
      <c r="J73" s="68">
        <v>7950300</v>
      </c>
      <c r="K73" s="63">
        <v>200</v>
      </c>
      <c r="L73" s="75">
        <v>100</v>
      </c>
    </row>
    <row r="74" spans="1:12" ht="36.75" customHeight="1" x14ac:dyDescent="0.25">
      <c r="A74" s="113" t="s">
        <v>74</v>
      </c>
      <c r="B74" s="114" t="s">
        <v>75</v>
      </c>
      <c r="C74" s="114"/>
      <c r="D74" s="114"/>
      <c r="E74" s="114"/>
      <c r="F74" s="39"/>
      <c r="G74" s="115" t="s">
        <v>25</v>
      </c>
      <c r="H74" s="116">
        <v>972</v>
      </c>
      <c r="I74" s="117">
        <v>500</v>
      </c>
      <c r="J74" s="118"/>
      <c r="K74" s="119"/>
      <c r="L74" s="120" t="e">
        <f>L75</f>
        <v>#REF!</v>
      </c>
    </row>
    <row r="75" spans="1:12" ht="27.75" customHeight="1" x14ac:dyDescent="0.25">
      <c r="A75" s="121" t="s">
        <v>74</v>
      </c>
      <c r="B75" s="122" t="s">
        <v>75</v>
      </c>
      <c r="C75" s="122" t="s">
        <v>10</v>
      </c>
      <c r="D75" s="122"/>
      <c r="E75" s="122"/>
      <c r="F75" s="45"/>
      <c r="G75" s="123" t="s">
        <v>5</v>
      </c>
      <c r="H75" s="124">
        <v>972</v>
      </c>
      <c r="I75" s="125">
        <v>503</v>
      </c>
      <c r="J75" s="126"/>
      <c r="K75" s="127"/>
      <c r="L75" s="128" t="e">
        <f>L76</f>
        <v>#REF!</v>
      </c>
    </row>
    <row r="76" spans="1:12" ht="23.25" customHeight="1" x14ac:dyDescent="0.25">
      <c r="A76" s="144" t="s">
        <v>74</v>
      </c>
      <c r="B76" s="145" t="s">
        <v>75</v>
      </c>
      <c r="C76" s="145" t="s">
        <v>10</v>
      </c>
      <c r="D76" s="145" t="s">
        <v>10</v>
      </c>
      <c r="E76" s="145"/>
      <c r="F76" s="76"/>
      <c r="G76" s="52" t="s">
        <v>42</v>
      </c>
      <c r="H76" s="53">
        <v>972</v>
      </c>
      <c r="I76" s="54">
        <v>503</v>
      </c>
      <c r="J76" s="55">
        <v>6000000</v>
      </c>
      <c r="K76" s="56"/>
      <c r="L76" s="57" t="e">
        <f>L77</f>
        <v>#REF!</v>
      </c>
    </row>
    <row r="77" spans="1:12" ht="45.75" customHeight="1" x14ac:dyDescent="0.25">
      <c r="A77" s="146" t="s">
        <v>74</v>
      </c>
      <c r="B77" s="147" t="s">
        <v>75</v>
      </c>
      <c r="C77" s="147" t="s">
        <v>10</v>
      </c>
      <c r="D77" s="147" t="s">
        <v>10</v>
      </c>
      <c r="E77" s="147" t="s">
        <v>10</v>
      </c>
      <c r="F77" s="58"/>
      <c r="G77" s="80" t="s">
        <v>86</v>
      </c>
      <c r="H77" s="60">
        <v>972</v>
      </c>
      <c r="I77" s="61">
        <v>503</v>
      </c>
      <c r="J77" s="62">
        <v>6000000</v>
      </c>
      <c r="K77" s="63">
        <v>200</v>
      </c>
      <c r="L77" s="64" t="e">
        <f>Роспись!#REF!</f>
        <v>#REF!</v>
      </c>
    </row>
    <row r="78" spans="1:12" ht="30.75" customHeight="1" x14ac:dyDescent="0.25">
      <c r="A78" s="113" t="s">
        <v>74</v>
      </c>
      <c r="B78" s="114" t="s">
        <v>76</v>
      </c>
      <c r="C78" s="114"/>
      <c r="D78" s="114"/>
      <c r="E78" s="114"/>
      <c r="F78" s="39"/>
      <c r="G78" s="115" t="s">
        <v>28</v>
      </c>
      <c r="H78" s="116">
        <v>972</v>
      </c>
      <c r="I78" s="117">
        <v>600</v>
      </c>
      <c r="J78" s="118"/>
      <c r="K78" s="119"/>
      <c r="L78" s="120">
        <f>L79</f>
        <v>0</v>
      </c>
    </row>
    <row r="79" spans="1:12" ht="33.75" customHeight="1" x14ac:dyDescent="0.25">
      <c r="A79" s="121" t="s">
        <v>74</v>
      </c>
      <c r="B79" s="122" t="s">
        <v>76</v>
      </c>
      <c r="C79" s="122" t="s">
        <v>10</v>
      </c>
      <c r="D79" s="122"/>
      <c r="E79" s="122"/>
      <c r="F79" s="45"/>
      <c r="G79" s="123" t="s">
        <v>29</v>
      </c>
      <c r="H79" s="124">
        <v>972</v>
      </c>
      <c r="I79" s="125">
        <v>605</v>
      </c>
      <c r="J79" s="126"/>
      <c r="K79" s="127"/>
      <c r="L79" s="128">
        <f>L80</f>
        <v>0</v>
      </c>
    </row>
    <row r="80" spans="1:12" ht="51" customHeight="1" x14ac:dyDescent="0.25">
      <c r="A80" s="144" t="s">
        <v>74</v>
      </c>
      <c r="B80" s="145" t="s">
        <v>76</v>
      </c>
      <c r="C80" s="145" t="s">
        <v>10</v>
      </c>
      <c r="D80" s="145" t="s">
        <v>10</v>
      </c>
      <c r="E80" s="145"/>
      <c r="F80" s="76"/>
      <c r="G80" s="52" t="s">
        <v>30</v>
      </c>
      <c r="H80" s="53">
        <v>972</v>
      </c>
      <c r="I80" s="54">
        <v>605</v>
      </c>
      <c r="J80" s="55">
        <v>4100100</v>
      </c>
      <c r="K80" s="56"/>
      <c r="L80" s="57">
        <f>L81</f>
        <v>0</v>
      </c>
    </row>
    <row r="81" spans="1:12" ht="46.5" customHeight="1" x14ac:dyDescent="0.25">
      <c r="A81" s="146" t="s">
        <v>74</v>
      </c>
      <c r="B81" s="147" t="s">
        <v>76</v>
      </c>
      <c r="C81" s="147" t="s">
        <v>10</v>
      </c>
      <c r="D81" s="147" t="s">
        <v>10</v>
      </c>
      <c r="E81" s="147" t="s">
        <v>10</v>
      </c>
      <c r="F81" s="78"/>
      <c r="G81" s="80" t="s">
        <v>86</v>
      </c>
      <c r="H81" s="60">
        <v>972</v>
      </c>
      <c r="I81" s="61">
        <v>605</v>
      </c>
      <c r="J81" s="62">
        <v>4100100</v>
      </c>
      <c r="K81" s="63">
        <v>200</v>
      </c>
      <c r="L81" s="64">
        <f>Роспись!M111</f>
        <v>0</v>
      </c>
    </row>
    <row r="82" spans="1:12" ht="25.5" customHeight="1" x14ac:dyDescent="0.25">
      <c r="A82" s="113" t="s">
        <v>74</v>
      </c>
      <c r="B82" s="114" t="s">
        <v>77</v>
      </c>
      <c r="C82" s="114"/>
      <c r="D82" s="114"/>
      <c r="E82" s="114"/>
      <c r="F82" s="39"/>
      <c r="G82" s="115" t="s">
        <v>27</v>
      </c>
      <c r="H82" s="116">
        <v>972</v>
      </c>
      <c r="I82" s="117">
        <v>700</v>
      </c>
      <c r="J82" s="118"/>
      <c r="K82" s="119"/>
      <c r="L82" s="120">
        <f>L83</f>
        <v>712.5</v>
      </c>
    </row>
    <row r="83" spans="1:12" ht="30.75" customHeight="1" x14ac:dyDescent="0.25">
      <c r="A83" s="121" t="s">
        <v>74</v>
      </c>
      <c r="B83" s="122" t="s">
        <v>77</v>
      </c>
      <c r="C83" s="122" t="s">
        <v>10</v>
      </c>
      <c r="D83" s="122"/>
      <c r="E83" s="122"/>
      <c r="F83" s="45"/>
      <c r="G83" s="123" t="s">
        <v>9</v>
      </c>
      <c r="H83" s="124">
        <v>972</v>
      </c>
      <c r="I83" s="125">
        <v>707</v>
      </c>
      <c r="J83" s="126"/>
      <c r="K83" s="127"/>
      <c r="L83" s="128">
        <f>L84+L86</f>
        <v>712.5</v>
      </c>
    </row>
    <row r="84" spans="1:12" ht="36" customHeight="1" x14ac:dyDescent="0.25">
      <c r="A84" s="144" t="s">
        <v>74</v>
      </c>
      <c r="B84" s="145" t="s">
        <v>77</v>
      </c>
      <c r="C84" s="145" t="s">
        <v>10</v>
      </c>
      <c r="D84" s="145" t="s">
        <v>10</v>
      </c>
      <c r="E84" s="145"/>
      <c r="F84" s="76"/>
      <c r="G84" s="92" t="s">
        <v>61</v>
      </c>
      <c r="H84" s="53">
        <v>972</v>
      </c>
      <c r="I84" s="81">
        <v>707</v>
      </c>
      <c r="J84" s="55">
        <v>4310000</v>
      </c>
      <c r="K84" s="56"/>
      <c r="L84" s="74">
        <f>L85</f>
        <v>412.5</v>
      </c>
    </row>
    <row r="85" spans="1:12" ht="49.5" customHeight="1" x14ac:dyDescent="0.25">
      <c r="A85" s="146" t="s">
        <v>74</v>
      </c>
      <c r="B85" s="147" t="s">
        <v>77</v>
      </c>
      <c r="C85" s="147" t="s">
        <v>10</v>
      </c>
      <c r="D85" s="147" t="s">
        <v>10</v>
      </c>
      <c r="E85" s="147" t="s">
        <v>10</v>
      </c>
      <c r="F85" s="78"/>
      <c r="G85" s="80" t="s">
        <v>86</v>
      </c>
      <c r="H85" s="60">
        <v>972</v>
      </c>
      <c r="I85" s="84">
        <v>707</v>
      </c>
      <c r="J85" s="62">
        <v>4310000</v>
      </c>
      <c r="K85" s="63">
        <v>200</v>
      </c>
      <c r="L85" s="75">
        <f>Роспись!M120</f>
        <v>412.5</v>
      </c>
    </row>
    <row r="86" spans="1:12" ht="41.25" customHeight="1" x14ac:dyDescent="0.25">
      <c r="A86" s="144" t="s">
        <v>74</v>
      </c>
      <c r="B86" s="145" t="s">
        <v>77</v>
      </c>
      <c r="C86" s="145" t="s">
        <v>1</v>
      </c>
      <c r="D86" s="145" t="s">
        <v>10</v>
      </c>
      <c r="E86" s="145"/>
      <c r="F86" s="51"/>
      <c r="G86" s="52" t="s">
        <v>62</v>
      </c>
      <c r="H86" s="53">
        <v>972</v>
      </c>
      <c r="I86" s="81">
        <v>707</v>
      </c>
      <c r="J86" s="55">
        <v>7950200</v>
      </c>
      <c r="K86" s="56"/>
      <c r="L86" s="74">
        <f>L87</f>
        <v>300</v>
      </c>
    </row>
    <row r="87" spans="1:12" ht="58.5" customHeight="1" x14ac:dyDescent="0.25">
      <c r="A87" s="146" t="s">
        <v>74</v>
      </c>
      <c r="B87" s="147" t="s">
        <v>77</v>
      </c>
      <c r="C87" s="147" t="s">
        <v>1</v>
      </c>
      <c r="D87" s="147" t="s">
        <v>10</v>
      </c>
      <c r="E87" s="147" t="s">
        <v>10</v>
      </c>
      <c r="F87" s="58"/>
      <c r="G87" s="80" t="s">
        <v>86</v>
      </c>
      <c r="H87" s="60">
        <v>972</v>
      </c>
      <c r="I87" s="84">
        <v>707</v>
      </c>
      <c r="J87" s="62">
        <v>7950200</v>
      </c>
      <c r="K87" s="63">
        <v>200</v>
      </c>
      <c r="L87" s="75">
        <v>300</v>
      </c>
    </row>
    <row r="88" spans="1:12" ht="26.25" customHeight="1" x14ac:dyDescent="0.25">
      <c r="A88" s="113" t="s">
        <v>74</v>
      </c>
      <c r="B88" s="114" t="s">
        <v>78</v>
      </c>
      <c r="C88" s="114"/>
      <c r="D88" s="114"/>
      <c r="E88" s="114"/>
      <c r="F88" s="39"/>
      <c r="G88" s="115" t="s">
        <v>34</v>
      </c>
      <c r="H88" s="116">
        <v>972</v>
      </c>
      <c r="I88" s="117">
        <v>800</v>
      </c>
      <c r="J88" s="118"/>
      <c r="K88" s="119"/>
      <c r="L88" s="120">
        <f>L89</f>
        <v>34035.300000000003</v>
      </c>
    </row>
    <row r="89" spans="1:12" ht="32.25" customHeight="1" x14ac:dyDescent="0.25">
      <c r="A89" s="121" t="s">
        <v>74</v>
      </c>
      <c r="B89" s="122" t="s">
        <v>78</v>
      </c>
      <c r="C89" s="122" t="s">
        <v>10</v>
      </c>
      <c r="D89" s="122"/>
      <c r="E89" s="122"/>
      <c r="F89" s="45"/>
      <c r="G89" s="123" t="s">
        <v>45</v>
      </c>
      <c r="H89" s="124">
        <v>972</v>
      </c>
      <c r="I89" s="125">
        <v>801</v>
      </c>
      <c r="J89" s="126"/>
      <c r="K89" s="127"/>
      <c r="L89" s="128">
        <f>L90</f>
        <v>34035.300000000003</v>
      </c>
    </row>
    <row r="90" spans="1:12" ht="63.75" customHeight="1" x14ac:dyDescent="0.25">
      <c r="A90" s="144" t="s">
        <v>74</v>
      </c>
      <c r="B90" s="145" t="s">
        <v>78</v>
      </c>
      <c r="C90" s="145" t="s">
        <v>10</v>
      </c>
      <c r="D90" s="145" t="s">
        <v>10</v>
      </c>
      <c r="E90" s="145"/>
      <c r="F90" s="51"/>
      <c r="G90" s="93" t="s">
        <v>99</v>
      </c>
      <c r="H90" s="53">
        <v>972</v>
      </c>
      <c r="I90" s="81">
        <v>801</v>
      </c>
      <c r="J90" s="55">
        <v>4400300</v>
      </c>
      <c r="K90" s="53"/>
      <c r="L90" s="74">
        <f>L91</f>
        <v>34035.300000000003</v>
      </c>
    </row>
    <row r="91" spans="1:12" ht="56.25" customHeight="1" x14ac:dyDescent="0.25">
      <c r="A91" s="146" t="s">
        <v>74</v>
      </c>
      <c r="B91" s="147" t="s">
        <v>78</v>
      </c>
      <c r="C91" s="147" t="s">
        <v>10</v>
      </c>
      <c r="D91" s="147" t="s">
        <v>10</v>
      </c>
      <c r="E91" s="147" t="s">
        <v>10</v>
      </c>
      <c r="F91" s="58"/>
      <c r="G91" s="80" t="s">
        <v>86</v>
      </c>
      <c r="H91" s="60">
        <v>972</v>
      </c>
      <c r="I91" s="84">
        <v>801</v>
      </c>
      <c r="J91" s="62">
        <v>4400300</v>
      </c>
      <c r="K91" s="63">
        <v>200</v>
      </c>
      <c r="L91" s="75">
        <f>Роспись!M128</f>
        <v>34035.300000000003</v>
      </c>
    </row>
    <row r="92" spans="1:12" ht="29.25" customHeight="1" x14ac:dyDescent="0.25">
      <c r="A92" s="113" t="s">
        <v>74</v>
      </c>
      <c r="B92" s="114" t="s">
        <v>78</v>
      </c>
      <c r="C92" s="114" t="s">
        <v>1</v>
      </c>
      <c r="D92" s="114"/>
      <c r="E92" s="114"/>
      <c r="F92" s="39"/>
      <c r="G92" s="115" t="s">
        <v>26</v>
      </c>
      <c r="H92" s="116">
        <v>972</v>
      </c>
      <c r="I92" s="117">
        <v>1000</v>
      </c>
      <c r="J92" s="118"/>
      <c r="K92" s="119"/>
      <c r="L92" s="120" t="e">
        <f>L93+L96</f>
        <v>#REF!</v>
      </c>
    </row>
    <row r="93" spans="1:12" ht="32.25" customHeight="1" x14ac:dyDescent="0.25">
      <c r="A93" s="121" t="s">
        <v>74</v>
      </c>
      <c r="B93" s="122" t="s">
        <v>78</v>
      </c>
      <c r="C93" s="122" t="s">
        <v>1</v>
      </c>
      <c r="D93" s="122" t="s">
        <v>10</v>
      </c>
      <c r="E93" s="122"/>
      <c r="F93" s="148"/>
      <c r="G93" s="123" t="s">
        <v>56</v>
      </c>
      <c r="H93" s="124">
        <v>972</v>
      </c>
      <c r="I93" s="125">
        <v>1003</v>
      </c>
      <c r="J93" s="126"/>
      <c r="K93" s="127" t="s">
        <v>3</v>
      </c>
      <c r="L93" s="128" t="e">
        <f>L94</f>
        <v>#REF!</v>
      </c>
    </row>
    <row r="94" spans="1:12" ht="60.75" customHeight="1" x14ac:dyDescent="0.25">
      <c r="A94" s="146" t="s">
        <v>74</v>
      </c>
      <c r="B94" s="147" t="s">
        <v>78</v>
      </c>
      <c r="C94" s="147" t="s">
        <v>1</v>
      </c>
      <c r="D94" s="147" t="s">
        <v>10</v>
      </c>
      <c r="E94" s="147" t="s">
        <v>10</v>
      </c>
      <c r="F94" s="148"/>
      <c r="G94" s="52" t="s">
        <v>57</v>
      </c>
      <c r="H94" s="53">
        <v>972</v>
      </c>
      <c r="I94" s="54">
        <v>1003</v>
      </c>
      <c r="J94" s="55">
        <v>5050100</v>
      </c>
      <c r="K94" s="56"/>
      <c r="L94" s="74" t="e">
        <f>L95</f>
        <v>#REF!</v>
      </c>
    </row>
    <row r="95" spans="1:12" ht="45.75" customHeight="1" x14ac:dyDescent="0.25">
      <c r="A95" s="146" t="s">
        <v>74</v>
      </c>
      <c r="B95" s="147" t="s">
        <v>78</v>
      </c>
      <c r="C95" s="147" t="s">
        <v>1</v>
      </c>
      <c r="D95" s="147" t="s">
        <v>10</v>
      </c>
      <c r="E95" s="147">
        <v>2</v>
      </c>
      <c r="F95" s="149"/>
      <c r="G95" s="59" t="s">
        <v>64</v>
      </c>
      <c r="H95" s="60">
        <v>972</v>
      </c>
      <c r="I95" s="61">
        <v>1003</v>
      </c>
      <c r="J95" s="62">
        <v>5050100</v>
      </c>
      <c r="K95" s="63">
        <v>300</v>
      </c>
      <c r="L95" s="75" t="e">
        <f>Роспись!#REF!</f>
        <v>#REF!</v>
      </c>
    </row>
    <row r="96" spans="1:12" ht="23.25" customHeight="1" x14ac:dyDescent="0.25">
      <c r="A96" s="121" t="s">
        <v>74</v>
      </c>
      <c r="B96" s="122" t="s">
        <v>78</v>
      </c>
      <c r="C96" s="122" t="s">
        <v>1</v>
      </c>
      <c r="D96" s="122" t="s">
        <v>1</v>
      </c>
      <c r="E96" s="122"/>
      <c r="F96" s="148"/>
      <c r="G96" s="123" t="s">
        <v>8</v>
      </c>
      <c r="H96" s="124">
        <v>972</v>
      </c>
      <c r="I96" s="125">
        <v>1004</v>
      </c>
      <c r="J96" s="126"/>
      <c r="K96" s="127" t="s">
        <v>3</v>
      </c>
      <c r="L96" s="128" t="e">
        <f>L97+L100+L102</f>
        <v>#REF!</v>
      </c>
    </row>
    <row r="97" spans="1:12" ht="63" customHeight="1" x14ac:dyDescent="0.25">
      <c r="A97" s="146" t="s">
        <v>74</v>
      </c>
      <c r="B97" s="147" t="s">
        <v>78</v>
      </c>
      <c r="C97" s="147" t="s">
        <v>1</v>
      </c>
      <c r="D97" s="147" t="s">
        <v>1</v>
      </c>
      <c r="E97" s="147" t="s">
        <v>10</v>
      </c>
      <c r="F97" s="148"/>
      <c r="G97" s="52" t="s">
        <v>96</v>
      </c>
      <c r="H97" s="53">
        <v>972</v>
      </c>
      <c r="I97" s="54">
        <v>1004</v>
      </c>
      <c r="J97" s="55">
        <v>28002</v>
      </c>
      <c r="K97" s="56"/>
      <c r="L97" s="74" t="e">
        <f>L98+L99</f>
        <v>#REF!</v>
      </c>
    </row>
    <row r="98" spans="1:12" ht="97.5" customHeight="1" x14ac:dyDescent="0.25">
      <c r="A98" s="144" t="s">
        <v>74</v>
      </c>
      <c r="B98" s="145" t="s">
        <v>78</v>
      </c>
      <c r="C98" s="145" t="s">
        <v>1</v>
      </c>
      <c r="D98" s="145" t="s">
        <v>1</v>
      </c>
      <c r="E98" s="145" t="s">
        <v>1</v>
      </c>
      <c r="F98" s="149"/>
      <c r="G98" s="59" t="s">
        <v>90</v>
      </c>
      <c r="H98" s="60">
        <v>972</v>
      </c>
      <c r="I98" s="61">
        <v>1004</v>
      </c>
      <c r="J98" s="62">
        <v>28002</v>
      </c>
      <c r="K98" s="63">
        <v>100</v>
      </c>
      <c r="L98" s="74" t="e">
        <f>Роспись!#REF!</f>
        <v>#REF!</v>
      </c>
    </row>
    <row r="99" spans="1:12" ht="62.25" customHeight="1" x14ac:dyDescent="0.25">
      <c r="A99" s="146" t="s">
        <v>74</v>
      </c>
      <c r="B99" s="147" t="s">
        <v>78</v>
      </c>
      <c r="C99" s="147" t="s">
        <v>1</v>
      </c>
      <c r="D99" s="147" t="s">
        <v>1</v>
      </c>
      <c r="E99" s="147" t="s">
        <v>74</v>
      </c>
      <c r="F99" s="149"/>
      <c r="G99" s="59" t="s">
        <v>18</v>
      </c>
      <c r="H99" s="60">
        <v>972</v>
      </c>
      <c r="I99" s="61">
        <v>1004</v>
      </c>
      <c r="J99" s="62">
        <v>28002</v>
      </c>
      <c r="K99" s="63">
        <v>200</v>
      </c>
      <c r="L99" s="75" t="e">
        <f>Роспись!#REF!+Роспись!#REF!</f>
        <v>#REF!</v>
      </c>
    </row>
    <row r="100" spans="1:12" ht="69" customHeight="1" x14ac:dyDescent="0.25">
      <c r="A100" s="144" t="s">
        <v>74</v>
      </c>
      <c r="B100" s="145" t="s">
        <v>78</v>
      </c>
      <c r="C100" s="145" t="s">
        <v>1</v>
      </c>
      <c r="D100" s="145" t="s">
        <v>74</v>
      </c>
      <c r="E100" s="145"/>
      <c r="F100" s="148"/>
      <c r="G100" s="94" t="s">
        <v>97</v>
      </c>
      <c r="H100" s="53">
        <v>972</v>
      </c>
      <c r="I100" s="54">
        <v>1004</v>
      </c>
      <c r="J100" s="82">
        <v>5118003</v>
      </c>
      <c r="K100" s="56"/>
      <c r="L100" s="57" t="e">
        <f>L101</f>
        <v>#REF!</v>
      </c>
    </row>
    <row r="101" spans="1:12" ht="55.5" customHeight="1" x14ac:dyDescent="0.25">
      <c r="A101" s="146" t="s">
        <v>74</v>
      </c>
      <c r="B101" s="147" t="s">
        <v>78</v>
      </c>
      <c r="C101" s="147" t="s">
        <v>1</v>
      </c>
      <c r="D101" s="147" t="s">
        <v>74</v>
      </c>
      <c r="E101" s="147" t="s">
        <v>10</v>
      </c>
      <c r="F101" s="149"/>
      <c r="G101" s="95" t="s">
        <v>18</v>
      </c>
      <c r="H101" s="60">
        <v>972</v>
      </c>
      <c r="I101" s="61">
        <v>1004</v>
      </c>
      <c r="J101" s="85">
        <v>5118003</v>
      </c>
      <c r="K101" s="63">
        <v>300</v>
      </c>
      <c r="L101" s="64" t="e">
        <f>Роспись!#REF!</f>
        <v>#REF!</v>
      </c>
    </row>
    <row r="102" spans="1:12" ht="71.25" customHeight="1" x14ac:dyDescent="0.25">
      <c r="A102" s="144" t="s">
        <v>74</v>
      </c>
      <c r="B102" s="145" t="s">
        <v>78</v>
      </c>
      <c r="C102" s="145" t="s">
        <v>1</v>
      </c>
      <c r="D102" s="145" t="s">
        <v>75</v>
      </c>
      <c r="E102" s="145"/>
      <c r="F102" s="148"/>
      <c r="G102" s="93" t="s">
        <v>98</v>
      </c>
      <c r="H102" s="53">
        <v>972</v>
      </c>
      <c r="I102" s="54">
        <v>1004</v>
      </c>
      <c r="J102" s="82">
        <v>5118004</v>
      </c>
      <c r="K102" s="56"/>
      <c r="L102" s="57" t="e">
        <f>L103</f>
        <v>#REF!</v>
      </c>
    </row>
    <row r="103" spans="1:12" ht="63.75" customHeight="1" x14ac:dyDescent="0.25">
      <c r="A103" s="146" t="s">
        <v>74</v>
      </c>
      <c r="B103" s="147" t="s">
        <v>78</v>
      </c>
      <c r="C103" s="147" t="s">
        <v>1</v>
      </c>
      <c r="D103" s="147" t="s">
        <v>75</v>
      </c>
      <c r="E103" s="147" t="s">
        <v>10</v>
      </c>
      <c r="F103" s="149"/>
      <c r="G103" s="95" t="s">
        <v>18</v>
      </c>
      <c r="H103" s="60">
        <v>972</v>
      </c>
      <c r="I103" s="61">
        <v>1004</v>
      </c>
      <c r="J103" s="85">
        <v>5118004</v>
      </c>
      <c r="K103" s="63">
        <v>300</v>
      </c>
      <c r="L103" s="64" t="e">
        <f>Роспись!#REF!</f>
        <v>#REF!</v>
      </c>
    </row>
    <row r="104" spans="1:12" ht="29.25" customHeight="1" x14ac:dyDescent="0.25">
      <c r="A104" s="113" t="s">
        <v>74</v>
      </c>
      <c r="B104" s="114" t="s">
        <v>79</v>
      </c>
      <c r="C104" s="114"/>
      <c r="D104" s="114"/>
      <c r="E104" s="114"/>
      <c r="F104" s="39"/>
      <c r="G104" s="115" t="s">
        <v>32</v>
      </c>
      <c r="H104" s="116">
        <v>972</v>
      </c>
      <c r="I104" s="117">
        <v>1100</v>
      </c>
      <c r="J104" s="118"/>
      <c r="K104" s="119"/>
      <c r="L104" s="120">
        <f>L105</f>
        <v>2311.1999999999998</v>
      </c>
    </row>
    <row r="105" spans="1:12" ht="30.75" customHeight="1" x14ac:dyDescent="0.25">
      <c r="A105" s="121" t="s">
        <v>74</v>
      </c>
      <c r="B105" s="122" t="s">
        <v>79</v>
      </c>
      <c r="C105" s="122" t="s">
        <v>10</v>
      </c>
      <c r="D105" s="122"/>
      <c r="E105" s="122"/>
      <c r="F105" s="45"/>
      <c r="G105" s="123" t="s">
        <v>44</v>
      </c>
      <c r="H105" s="124">
        <v>972</v>
      </c>
      <c r="I105" s="125">
        <v>1101</v>
      </c>
      <c r="J105" s="126"/>
      <c r="K105" s="127"/>
      <c r="L105" s="128">
        <f>L106</f>
        <v>2311.1999999999998</v>
      </c>
    </row>
    <row r="106" spans="1:12" ht="51" customHeight="1" x14ac:dyDescent="0.25">
      <c r="A106" s="144" t="s">
        <v>74</v>
      </c>
      <c r="B106" s="145" t="s">
        <v>79</v>
      </c>
      <c r="C106" s="145" t="s">
        <v>10</v>
      </c>
      <c r="D106" s="145" t="s">
        <v>10</v>
      </c>
      <c r="E106" s="145"/>
      <c r="F106" s="51"/>
      <c r="G106" s="52" t="s">
        <v>95</v>
      </c>
      <c r="H106" s="53">
        <v>972</v>
      </c>
      <c r="I106" s="81">
        <v>1101</v>
      </c>
      <c r="J106" s="82">
        <v>4870100</v>
      </c>
      <c r="K106" s="53"/>
      <c r="L106" s="74">
        <f>L107</f>
        <v>2311.1999999999998</v>
      </c>
    </row>
    <row r="107" spans="1:12" ht="51" customHeight="1" x14ac:dyDescent="0.25">
      <c r="A107" s="146" t="s">
        <v>74</v>
      </c>
      <c r="B107" s="147" t="s">
        <v>79</v>
      </c>
      <c r="C107" s="147" t="s">
        <v>10</v>
      </c>
      <c r="D107" s="147" t="s">
        <v>10</v>
      </c>
      <c r="E107" s="147" t="s">
        <v>10</v>
      </c>
      <c r="F107" s="58"/>
      <c r="G107" s="80" t="s">
        <v>86</v>
      </c>
      <c r="H107" s="60">
        <v>972</v>
      </c>
      <c r="I107" s="84">
        <v>1101</v>
      </c>
      <c r="J107" s="85">
        <v>4870100</v>
      </c>
      <c r="K107" s="63">
        <v>200</v>
      </c>
      <c r="L107" s="75">
        <f>Роспись!M145</f>
        <v>2311.1999999999998</v>
      </c>
    </row>
    <row r="108" spans="1:12" ht="30" customHeight="1" x14ac:dyDescent="0.25">
      <c r="A108" s="113" t="s">
        <v>74</v>
      </c>
      <c r="B108" s="114" t="s">
        <v>80</v>
      </c>
      <c r="C108" s="114"/>
      <c r="D108" s="114"/>
      <c r="E108" s="114"/>
      <c r="F108" s="39"/>
      <c r="G108" s="115" t="s">
        <v>39</v>
      </c>
      <c r="H108" s="116">
        <v>972</v>
      </c>
      <c r="I108" s="117">
        <v>1200</v>
      </c>
      <c r="J108" s="118"/>
      <c r="K108" s="119"/>
      <c r="L108" s="120">
        <f>L109</f>
        <v>1116.5</v>
      </c>
    </row>
    <row r="109" spans="1:12" ht="28.5" customHeight="1" x14ac:dyDescent="0.25">
      <c r="A109" s="121" t="s">
        <v>74</v>
      </c>
      <c r="B109" s="122" t="s">
        <v>80</v>
      </c>
      <c r="C109" s="122" t="s">
        <v>10</v>
      </c>
      <c r="D109" s="122"/>
      <c r="E109" s="122"/>
      <c r="F109" s="45"/>
      <c r="G109" s="123" t="s">
        <v>43</v>
      </c>
      <c r="H109" s="124">
        <v>972</v>
      </c>
      <c r="I109" s="125">
        <v>1202</v>
      </c>
      <c r="J109" s="126"/>
      <c r="K109" s="127"/>
      <c r="L109" s="128">
        <f>L110+L112</f>
        <v>1116.5</v>
      </c>
    </row>
    <row r="110" spans="1:12" ht="41.25" customHeight="1" x14ac:dyDescent="0.25">
      <c r="A110" s="144" t="s">
        <v>74</v>
      </c>
      <c r="B110" s="145" t="s">
        <v>80</v>
      </c>
      <c r="C110" s="145" t="s">
        <v>10</v>
      </c>
      <c r="D110" s="145" t="s">
        <v>10</v>
      </c>
      <c r="E110" s="145"/>
      <c r="F110" s="51"/>
      <c r="G110" s="92" t="s">
        <v>60</v>
      </c>
      <c r="H110" s="53">
        <v>972</v>
      </c>
      <c r="I110" s="81">
        <v>1202</v>
      </c>
      <c r="J110" s="82">
        <v>4570100</v>
      </c>
      <c r="K110" s="56"/>
      <c r="L110" s="74">
        <f>L111</f>
        <v>421</v>
      </c>
    </row>
    <row r="111" spans="1:12" ht="52.5" customHeight="1" x14ac:dyDescent="0.25">
      <c r="A111" s="146" t="s">
        <v>74</v>
      </c>
      <c r="B111" s="147" t="s">
        <v>80</v>
      </c>
      <c r="C111" s="147" t="s">
        <v>10</v>
      </c>
      <c r="D111" s="147" t="s">
        <v>10</v>
      </c>
      <c r="E111" s="147" t="s">
        <v>10</v>
      </c>
      <c r="F111" s="58"/>
      <c r="G111" s="80" t="s">
        <v>86</v>
      </c>
      <c r="H111" s="60">
        <v>972</v>
      </c>
      <c r="I111" s="84">
        <v>1202</v>
      </c>
      <c r="J111" s="85">
        <v>4570100</v>
      </c>
      <c r="K111" s="63">
        <v>200</v>
      </c>
      <c r="L111" s="75">
        <f>Роспись!M150</f>
        <v>421</v>
      </c>
    </row>
    <row r="112" spans="1:12" ht="33.75" customHeight="1" x14ac:dyDescent="0.25">
      <c r="A112" s="144" t="s">
        <v>74</v>
      </c>
      <c r="B112" s="145" t="s">
        <v>80</v>
      </c>
      <c r="C112" s="145" t="s">
        <v>10</v>
      </c>
      <c r="D112" s="145" t="s">
        <v>1</v>
      </c>
      <c r="E112" s="145"/>
      <c r="F112" s="51"/>
      <c r="G112" s="93" t="s">
        <v>94</v>
      </c>
      <c r="H112" s="53">
        <v>972</v>
      </c>
      <c r="I112" s="81">
        <v>1202</v>
      </c>
      <c r="J112" s="55">
        <v>4570300</v>
      </c>
      <c r="K112" s="56"/>
      <c r="L112" s="74">
        <f>L113</f>
        <v>695.5</v>
      </c>
    </row>
    <row r="113" spans="1:12" ht="51.75" customHeight="1" x14ac:dyDescent="0.25">
      <c r="A113" s="146" t="s">
        <v>74</v>
      </c>
      <c r="B113" s="147" t="s">
        <v>80</v>
      </c>
      <c r="C113" s="147" t="s">
        <v>10</v>
      </c>
      <c r="D113" s="147" t="s">
        <v>1</v>
      </c>
      <c r="E113" s="147" t="s">
        <v>10</v>
      </c>
      <c r="F113" s="65"/>
      <c r="G113" s="80" t="s">
        <v>86</v>
      </c>
      <c r="H113" s="60">
        <v>972</v>
      </c>
      <c r="I113" s="84">
        <v>1202</v>
      </c>
      <c r="J113" s="62">
        <v>4570300</v>
      </c>
      <c r="K113" s="63">
        <v>200</v>
      </c>
      <c r="L113" s="75">
        <f>Роспись!M153</f>
        <v>695.5</v>
      </c>
    </row>
    <row r="114" spans="1:12" ht="30" customHeight="1" x14ac:dyDescent="0.25">
      <c r="A114" s="150"/>
      <c r="B114" s="151"/>
      <c r="C114" s="151"/>
      <c r="D114" s="151"/>
      <c r="E114" s="151"/>
      <c r="F114" s="96"/>
      <c r="G114" s="97" t="s">
        <v>2</v>
      </c>
      <c r="H114" s="98"/>
      <c r="I114" s="99"/>
      <c r="J114" s="100"/>
      <c r="K114" s="101"/>
      <c r="L114" s="102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Роспись</vt:lpstr>
      <vt:lpstr>Лист13</vt:lpstr>
      <vt:lpstr>Ассигнования</vt:lpstr>
      <vt:lpstr>Роспись!Print_Titles</vt:lpstr>
      <vt:lpstr>Роспись!Заголовки_для_печати</vt:lpstr>
      <vt:lpstr>Роспись!Имя_ГРБС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2020-10-16T08:05:15Z</cp:lastPrinted>
  <dcterms:created xsi:type="dcterms:W3CDTF">1996-10-08T23:32:33Z</dcterms:created>
  <dcterms:modified xsi:type="dcterms:W3CDTF">2020-10-16T08:06:50Z</dcterms:modified>
</cp:coreProperties>
</file>